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85" yWindow="315" windowWidth="21795" windowHeight="14385"/>
  </bookViews>
  <sheets>
    <sheet name="гос.поддержка" sheetId="1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4" l="1"/>
  <c r="H11" i="14"/>
  <c r="I11" i="14"/>
  <c r="J11" i="14"/>
  <c r="K11" i="14"/>
  <c r="L11" i="14"/>
  <c r="G11" i="14"/>
  <c r="F22" i="14"/>
  <c r="F25" i="14"/>
  <c r="H25" i="14"/>
  <c r="H21" i="14"/>
  <c r="F10" i="14" l="1"/>
  <c r="F8" i="14" s="1"/>
  <c r="J23" i="14"/>
  <c r="H23" i="14"/>
  <c r="J19" i="14"/>
  <c r="H19" i="14"/>
  <c r="J17" i="14"/>
  <c r="H17" i="14"/>
  <c r="J9" i="14"/>
  <c r="F23" i="14"/>
  <c r="F21" i="14"/>
  <c r="F19" i="14"/>
  <c r="F17" i="14"/>
  <c r="F11" i="14"/>
  <c r="F9" i="14"/>
  <c r="L8" i="14"/>
  <c r="L23" i="14"/>
  <c r="L19" i="14"/>
  <c r="L17" i="14"/>
  <c r="L9" i="14"/>
  <c r="F7" i="14" l="1"/>
  <c r="F27" i="14" s="1"/>
  <c r="L7" i="14"/>
  <c r="L27" i="14" s="1"/>
  <c r="H8" i="14"/>
  <c r="H7" i="14" s="1"/>
  <c r="H27" i="14" s="1"/>
  <c r="J8" i="14"/>
  <c r="J7" i="14" s="1"/>
  <c r="J27" i="14" s="1"/>
</calcChain>
</file>

<file path=xl/sharedStrings.xml><?xml version="1.0" encoding="utf-8"?>
<sst xmlns="http://schemas.openxmlformats.org/spreadsheetml/2006/main" count="91" uniqueCount="72">
  <si>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</si>
  <si>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Меры социальной поддержки педагогическим работникам муниципальных образовательных учреждений</t>
  </si>
  <si>
    <t xml:space="preserve">- Обеспечение занятости обучающихся в каникулярное время </t>
  </si>
  <si>
    <t>- Организация отдыха обучающихся в каникулярное время в пришкольных лагерях</t>
  </si>
  <si>
    <t>- Компенсация родителям (законным представителям) части расходов на оплату стоимости путевки, приобретенной в организациях и (или) у индивидуальных предпринимателей, оказывающих услуги по организации отдыха и оздоровления детей</t>
  </si>
  <si>
    <t>Управление образования администрации Надеждинского муниципального района</t>
  </si>
  <si>
    <t>Всего расходов</t>
  </si>
  <si>
    <t xml:space="preserve">Доплата к трудовой пенсии лицам, замещающим муниципальную должность на постоянной основе в Надеждинском муниципальном районе </t>
  </si>
  <si>
    <t>Непрограммные направления деятельности органов местного самоуправления</t>
  </si>
  <si>
    <t>Муниципальные программы</t>
  </si>
  <si>
    <t>1.1</t>
  </si>
  <si>
    <t>2</t>
  </si>
  <si>
    <t>1</t>
  </si>
  <si>
    <t>(тыс.рублей)</t>
  </si>
  <si>
    <t>Обеспечение граждан Надеждинского муниципального района твердым топливом (дровами)</t>
  </si>
  <si>
    <t>План</t>
  </si>
  <si>
    <t>Компенсации части родительской платы, взимаемой с родителей (законных представителей) за присмотр и уход за детьми, осваивающими общеобразовательные программы дошкольного образования в организациях, осуществляющих образовательную деятельность</t>
  </si>
  <si>
    <t>родители, законные представители</t>
  </si>
  <si>
    <t>педагогические работники (молодые специалисты)</t>
  </si>
  <si>
    <t>чел.</t>
  </si>
  <si>
    <t>Организация отдыха, оздоровления и занятости детей в каникулярное время всего, в том числе:</t>
  </si>
  <si>
    <t>учащиеся</t>
  </si>
  <si>
    <t>лица, замещавшие муниципальные должности (пенсионеры)</t>
  </si>
  <si>
    <t>дети-сироты</t>
  </si>
  <si>
    <t>ед.</t>
  </si>
  <si>
    <t>Получатели мер государственной поддержки</t>
  </si>
  <si>
    <t>домовладения</t>
  </si>
  <si>
    <t>Обеспечение бесплатным питанием детей, обучающихся в муниципальных образовательных учреждениях</t>
  </si>
  <si>
    <t>1.2</t>
  </si>
  <si>
    <t xml:space="preserve">Наименование муниципальной программы, мероприятий муниципальной программы, мероприятий непрограммных направлений деятельности </t>
  </si>
  <si>
    <t>№ п.п.</t>
  </si>
  <si>
    <t>категория получателей</t>
  </si>
  <si>
    <t>1.1.1</t>
  </si>
  <si>
    <t>1.1.2</t>
  </si>
  <si>
    <t>1.1.3</t>
  </si>
  <si>
    <t>1.1.4</t>
  </si>
  <si>
    <t>1.2.1</t>
  </si>
  <si>
    <t>2.1</t>
  </si>
  <si>
    <t>2.2</t>
  </si>
  <si>
    <t>ед. изм.</t>
  </si>
  <si>
    <t>Примечание</t>
  </si>
  <si>
    <t>2.3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</si>
  <si>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</si>
  <si>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2024 год</t>
  </si>
  <si>
    <t xml:space="preserve">Муниципальная программа "Обеспечение жильем молодых семей Надеждинского муниципального района на 2021-2027 годы" </t>
  </si>
  <si>
    <t>Предоставление социальных выплат молодым семьям, признанным нуждающимися в улучшении жилищных условий, для улучшения жилищных условий</t>
  </si>
  <si>
    <t>молодые семьи</t>
  </si>
  <si>
    <t>1.3</t>
  </si>
  <si>
    <t>2025 год</t>
  </si>
  <si>
    <t xml:space="preserve">Планируемая численность </t>
  </si>
  <si>
    <t>сумма</t>
  </si>
  <si>
    <t>дети, оставшиеся без попечения родителей; лица, принявшие на воспитание в семью детей</t>
  </si>
  <si>
    <t>2026 год</t>
  </si>
  <si>
    <t>многодетные семьи</t>
  </si>
  <si>
    <t>Предоставление гражданам, имеющим трех и более детей, иной меры социальной поддержки в виде единовременной денежной выплаты взамен предоставления земельного участка в собственность бесплатно</t>
  </si>
  <si>
    <t xml:space="preserve">Численность </t>
  </si>
  <si>
    <t>Ожидаемое исполнение</t>
  </si>
  <si>
    <t>12</t>
  </si>
  <si>
    <t>13</t>
  </si>
  <si>
    <t>2027 год</t>
  </si>
  <si>
    <t xml:space="preserve">Рост расходов связан с    увеличением МРОТ с 01.01.2025г. </t>
  </si>
  <si>
    <t>Увеличение расходов связано с увеличением количества молодых специалистов</t>
  </si>
  <si>
    <t>Сведения о планируемых расходах, в рамках государственной поддержки граждан на 2024-2027 годы</t>
  </si>
  <si>
    <t>Муниципальная программа "Развитие образования Надеждинского муниципального района" на 2020-2027 годы всего, в том числе:</t>
  </si>
  <si>
    <t>Муниципальная программа "Обеспечение населения твердым топливом на территории Надеждинского муниципального района" на 2019-2025 годы</t>
  </si>
  <si>
    <t>Муниципальная программа "Экономическое развитие Надеждинского муниципального района на 2016-2027 годы"</t>
  </si>
  <si>
    <t>Расходы будут уточняться по итогам фактического обращения граждан</t>
  </si>
  <si>
    <t>Расходы будут уточняться в ходе исполнения бюджета</t>
  </si>
  <si>
    <t xml:space="preserve">Рост расходов связан с увеличением  планируемой численности     </t>
  </si>
  <si>
    <t>Рост расходов связан с увеличением стоимости жилья</t>
  </si>
  <si>
    <t>Рост расходов связан с увеличением родительской платы</t>
  </si>
  <si>
    <t>Рост расходов связан с планируемым увеличением количества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</si>
</sst>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/>
    <xf numFmtId="0" fontId="2" fillId="0" borderId="0" xfId="0" applyFont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1" xfId="2" applyFont="1" applyBorder="1" applyAlignment="1">
      <alignment wrapText="1"/>
    </xf>
    <xf numFmtId="0" fontId="6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/>
    <xf numFmtId="49" fontId="2" fillId="0" borderId="1" xfId="0" applyNumberFormat="1" applyFont="1" applyBorder="1"/>
    <xf numFmtId="49" fontId="3" fillId="0" borderId="1" xfId="0" applyNumberFormat="1" applyFont="1" applyBorder="1"/>
    <xf numFmtId="49" fontId="2" fillId="0" borderId="0" xfId="0" applyNumberFormat="1" applyFont="1"/>
    <xf numFmtId="0" fontId="9" fillId="0" borderId="0" xfId="0" applyFont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2" applyFont="1" applyBorder="1"/>
    <xf numFmtId="49" fontId="7" fillId="0" borderId="1" xfId="0" applyNumberFormat="1" applyFont="1" applyBorder="1"/>
    <xf numFmtId="0" fontId="6" fillId="0" borderId="0" xfId="0" applyFont="1" applyFill="1"/>
    <xf numFmtId="0" fontId="3" fillId="0" borderId="1" xfId="0" applyFont="1" applyFill="1" applyBorder="1" applyAlignment="1">
      <alignment horizontal="left" wrapText="1"/>
    </xf>
    <xf numFmtId="0" fontId="8" fillId="0" borderId="0" xfId="0" applyFont="1" applyFill="1"/>
    <xf numFmtId="164" fontId="2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3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8" fillId="0" borderId="1" xfId="0" applyFont="1" applyFill="1" applyBorder="1"/>
    <xf numFmtId="0" fontId="6" fillId="0" borderId="1" xfId="0" applyFont="1" applyBorder="1"/>
    <xf numFmtId="0" fontId="5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2" xfId="2" applyFont="1" applyFill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" fontId="2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3" fillId="0" borderId="2" xfId="2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11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7" fillId="0" borderId="3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_02-вед" xfId="1"/>
    <cellStyle name="Обычный_изм-вед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topLeftCell="A4" workbookViewId="0">
      <selection activeCell="G14" sqref="G14:G15"/>
    </sheetView>
  </sheetViews>
  <sheetFormatPr defaultRowHeight="12.75" x14ac:dyDescent="0.2"/>
  <cols>
    <col min="1" max="1" width="5.140625" style="18" customWidth="1"/>
    <col min="2" max="2" width="63.140625" style="1" customWidth="1"/>
    <col min="3" max="3" width="14.5703125" style="1" customWidth="1"/>
    <col min="4" max="4" width="7" style="1" customWidth="1"/>
    <col min="5" max="5" width="12.28515625" style="1" customWidth="1"/>
    <col min="6" max="6" width="10.28515625" style="1" customWidth="1"/>
    <col min="7" max="7" width="12.42578125" style="1" customWidth="1"/>
    <col min="8" max="8" width="11.85546875" style="13" customWidth="1"/>
    <col min="9" max="9" width="12" style="13" customWidth="1"/>
    <col min="10" max="10" width="11.28515625" style="13" customWidth="1"/>
    <col min="11" max="11" width="11.7109375" style="13" customWidth="1"/>
    <col min="12" max="12" width="11.7109375" style="1" customWidth="1"/>
    <col min="13" max="13" width="35.85546875" style="1" customWidth="1"/>
    <col min="14" max="16384" width="9.140625" style="1"/>
  </cols>
  <sheetData>
    <row r="1" spans="1:13" s="5" customFormat="1" ht="14.25" customHeight="1" x14ac:dyDescent="0.2">
      <c r="A1" s="75" t="s">
        <v>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  <c r="M1" s="77"/>
    </row>
    <row r="2" spans="1:13" s="5" customFormat="1" ht="13.5" customHeight="1" x14ac:dyDescent="0.2">
      <c r="A2" s="15"/>
      <c r="B2" s="20"/>
      <c r="C2" s="20"/>
      <c r="D2" s="20"/>
      <c r="E2" s="20"/>
      <c r="F2" s="20"/>
      <c r="G2" s="20"/>
      <c r="L2" s="14" t="s">
        <v>13</v>
      </c>
    </row>
    <row r="3" spans="1:13" ht="26.25" customHeight="1" x14ac:dyDescent="0.2">
      <c r="A3" s="87" t="s">
        <v>30</v>
      </c>
      <c r="B3" s="78" t="s">
        <v>29</v>
      </c>
      <c r="C3" s="80" t="s">
        <v>25</v>
      </c>
      <c r="D3" s="81"/>
      <c r="E3" s="95" t="s">
        <v>56</v>
      </c>
      <c r="F3" s="96"/>
      <c r="G3" s="90" t="s">
        <v>15</v>
      </c>
      <c r="H3" s="91"/>
      <c r="I3" s="91"/>
      <c r="J3" s="91"/>
      <c r="K3" s="91"/>
      <c r="L3" s="92"/>
      <c r="M3" s="89" t="s">
        <v>40</v>
      </c>
    </row>
    <row r="4" spans="1:13" ht="24" customHeight="1" x14ac:dyDescent="0.2">
      <c r="A4" s="88"/>
      <c r="B4" s="79"/>
      <c r="C4" s="78" t="s">
        <v>31</v>
      </c>
      <c r="D4" s="78" t="s">
        <v>39</v>
      </c>
      <c r="E4" s="95" t="s">
        <v>43</v>
      </c>
      <c r="F4" s="96"/>
      <c r="G4" s="82" t="s">
        <v>48</v>
      </c>
      <c r="H4" s="83"/>
      <c r="I4" s="93" t="s">
        <v>52</v>
      </c>
      <c r="J4" s="94"/>
      <c r="K4" s="93" t="s">
        <v>59</v>
      </c>
      <c r="L4" s="94"/>
      <c r="M4" s="89"/>
    </row>
    <row r="5" spans="1:13" ht="28.5" customHeight="1" x14ac:dyDescent="0.2">
      <c r="A5" s="47"/>
      <c r="B5" s="50"/>
      <c r="C5" s="97"/>
      <c r="D5" s="97"/>
      <c r="E5" s="49" t="s">
        <v>55</v>
      </c>
      <c r="F5" s="49" t="s">
        <v>50</v>
      </c>
      <c r="G5" s="49" t="s">
        <v>49</v>
      </c>
      <c r="H5" s="49" t="s">
        <v>50</v>
      </c>
      <c r="I5" s="49" t="s">
        <v>49</v>
      </c>
      <c r="J5" s="49" t="s">
        <v>50</v>
      </c>
      <c r="K5" s="49" t="s">
        <v>49</v>
      </c>
      <c r="L5" s="49" t="s">
        <v>50</v>
      </c>
      <c r="M5" s="48"/>
    </row>
    <row r="6" spans="1:13" s="19" customFormat="1" ht="15" customHeight="1" x14ac:dyDescent="0.2">
      <c r="A6" s="21" t="s">
        <v>12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 t="s">
        <v>57</v>
      </c>
      <c r="M6" s="21" t="s">
        <v>58</v>
      </c>
    </row>
    <row r="7" spans="1:13" s="26" customFormat="1" ht="20.25" customHeight="1" x14ac:dyDescent="0.25">
      <c r="A7" s="10">
        <v>1</v>
      </c>
      <c r="B7" s="25" t="s">
        <v>9</v>
      </c>
      <c r="C7" s="25"/>
      <c r="D7" s="25"/>
      <c r="E7" s="28"/>
      <c r="F7" s="28">
        <f>F8+F17+F19+F21</f>
        <v>87049.584000000017</v>
      </c>
      <c r="G7" s="28"/>
      <c r="H7" s="28">
        <f>H8+H17+H19+H21</f>
        <v>124837.04399999999</v>
      </c>
      <c r="I7" s="28"/>
      <c r="J7" s="28">
        <f>J8+J17+J19+J21</f>
        <v>86963.846000000005</v>
      </c>
      <c r="K7" s="28"/>
      <c r="L7" s="28">
        <f>L8+L17+L19+L21</f>
        <v>87634.895000000004</v>
      </c>
      <c r="M7" s="39"/>
    </row>
    <row r="8" spans="1:13" s="24" customFormat="1" ht="31.5" customHeight="1" x14ac:dyDescent="0.2">
      <c r="A8" s="10" t="s">
        <v>10</v>
      </c>
      <c r="B8" s="9" t="s">
        <v>63</v>
      </c>
      <c r="C8" s="9"/>
      <c r="D8" s="9"/>
      <c r="E8" s="28"/>
      <c r="F8" s="28">
        <f>F10+F11+F15+F16</f>
        <v>76161.754000000015</v>
      </c>
      <c r="G8" s="28"/>
      <c r="H8" s="28">
        <f>H10+H11+H15+H16</f>
        <v>104718.272</v>
      </c>
      <c r="I8" s="28"/>
      <c r="J8" s="28">
        <f>J10+J11+J15+J16</f>
        <v>82350.278000000006</v>
      </c>
      <c r="K8" s="28"/>
      <c r="L8" s="28">
        <f>L10+L11+L15+L16</f>
        <v>83088.517000000007</v>
      </c>
      <c r="M8" s="63"/>
    </row>
    <row r="9" spans="1:13" ht="25.5" hidden="1" x14ac:dyDescent="0.2">
      <c r="A9" s="16"/>
      <c r="B9" s="11" t="s">
        <v>5</v>
      </c>
      <c r="C9" s="11"/>
      <c r="D9" s="11"/>
      <c r="E9" s="11"/>
      <c r="F9" s="31" t="e">
        <f>#REF!+#REF!+#REF!+#REF!+#REF!</f>
        <v>#REF!</v>
      </c>
      <c r="G9" s="31"/>
      <c r="H9" s="31"/>
      <c r="I9" s="31"/>
      <c r="J9" s="31" t="e">
        <f>#REF!+#REF!+#REF!+#REF!+#REF!</f>
        <v>#REF!</v>
      </c>
      <c r="K9" s="31"/>
      <c r="L9" s="31" t="e">
        <f>#REF!+#REF!+#REF!+#REF!+#REF!</f>
        <v>#REF!</v>
      </c>
      <c r="M9" s="62"/>
    </row>
    <row r="10" spans="1:13" s="4" customFormat="1" ht="30" customHeight="1" x14ac:dyDescent="0.2">
      <c r="A10" s="42" t="s">
        <v>32</v>
      </c>
      <c r="B10" s="2" t="s">
        <v>27</v>
      </c>
      <c r="C10" s="3" t="s">
        <v>21</v>
      </c>
      <c r="D10" s="3" t="s">
        <v>19</v>
      </c>
      <c r="E10" s="61">
        <v>3468</v>
      </c>
      <c r="F10" s="53">
        <f>36255.05+12761.05</f>
        <v>49016.100000000006</v>
      </c>
      <c r="G10" s="61">
        <v>3519</v>
      </c>
      <c r="H10" s="53">
        <v>58224.15</v>
      </c>
      <c r="I10" s="61">
        <v>3519</v>
      </c>
      <c r="J10" s="53">
        <v>58224.15</v>
      </c>
      <c r="K10" s="45">
        <v>3519</v>
      </c>
      <c r="L10" s="53">
        <v>58224.15</v>
      </c>
      <c r="M10" s="64"/>
    </row>
    <row r="11" spans="1:13" s="4" customFormat="1" ht="29.25" customHeight="1" x14ac:dyDescent="0.2">
      <c r="A11" s="42" t="s">
        <v>33</v>
      </c>
      <c r="B11" s="2" t="s">
        <v>20</v>
      </c>
      <c r="C11" s="2"/>
      <c r="D11" s="2"/>
      <c r="E11" s="73">
        <f>E12+E13+E14</f>
        <v>2225</v>
      </c>
      <c r="F11" s="52">
        <f>F12+F13+F14</f>
        <v>9964.1920000000009</v>
      </c>
      <c r="G11" s="73">
        <f>G12+G13+G14</f>
        <v>2410</v>
      </c>
      <c r="H11" s="52">
        <f t="shared" ref="H11:L11" si="0">H12+H13+H14</f>
        <v>12901.98</v>
      </c>
      <c r="I11" s="73">
        <f t="shared" si="0"/>
        <v>2200</v>
      </c>
      <c r="J11" s="52">
        <f t="shared" si="0"/>
        <v>5787.8449999999993</v>
      </c>
      <c r="K11" s="73">
        <f t="shared" si="0"/>
        <v>2200</v>
      </c>
      <c r="L11" s="52">
        <f t="shared" si="0"/>
        <v>5787.8449999999993</v>
      </c>
      <c r="M11" s="62"/>
    </row>
    <row r="12" spans="1:13" s="4" customFormat="1" ht="30.75" customHeight="1" x14ac:dyDescent="0.2">
      <c r="A12" s="23"/>
      <c r="B12" s="68" t="s">
        <v>2</v>
      </c>
      <c r="C12" s="54" t="s">
        <v>21</v>
      </c>
      <c r="D12" s="54" t="s">
        <v>19</v>
      </c>
      <c r="E12" s="54">
        <v>200</v>
      </c>
      <c r="F12" s="69">
        <v>2090.0920000000001</v>
      </c>
      <c r="G12" s="54">
        <v>200</v>
      </c>
      <c r="H12" s="69">
        <v>3807.68</v>
      </c>
      <c r="I12" s="54">
        <v>200</v>
      </c>
      <c r="J12" s="69">
        <v>2397.6799999999998</v>
      </c>
      <c r="K12" s="54">
        <v>200</v>
      </c>
      <c r="L12" s="69">
        <v>2397.6799999999998</v>
      </c>
      <c r="M12" s="70" t="s">
        <v>60</v>
      </c>
    </row>
    <row r="13" spans="1:13" s="4" customFormat="1" ht="30" customHeight="1" x14ac:dyDescent="0.2">
      <c r="A13" s="23"/>
      <c r="B13" s="36" t="s">
        <v>3</v>
      </c>
      <c r="C13" s="37" t="s">
        <v>21</v>
      </c>
      <c r="D13" s="37" t="s">
        <v>19</v>
      </c>
      <c r="E13" s="54">
        <v>1845</v>
      </c>
      <c r="F13" s="55">
        <v>5858.7749999999996</v>
      </c>
      <c r="G13" s="54">
        <v>2000</v>
      </c>
      <c r="H13" s="55">
        <v>6552.348</v>
      </c>
      <c r="I13" s="54">
        <v>2000</v>
      </c>
      <c r="J13" s="55">
        <v>3390.165</v>
      </c>
      <c r="K13" s="54">
        <v>2000</v>
      </c>
      <c r="L13" s="55">
        <v>3390.165</v>
      </c>
      <c r="M13" s="62" t="s">
        <v>71</v>
      </c>
    </row>
    <row r="14" spans="1:13" s="4" customFormat="1" ht="53.25" customHeight="1" x14ac:dyDescent="0.2">
      <c r="A14" s="23"/>
      <c r="B14" s="36" t="s">
        <v>4</v>
      </c>
      <c r="C14" s="38" t="s">
        <v>17</v>
      </c>
      <c r="D14" s="37" t="s">
        <v>19</v>
      </c>
      <c r="E14" s="54">
        <v>180</v>
      </c>
      <c r="F14" s="55">
        <v>2015.325</v>
      </c>
      <c r="G14" s="56">
        <v>210</v>
      </c>
      <c r="H14" s="55">
        <v>2541.9520000000002</v>
      </c>
      <c r="I14" s="56"/>
      <c r="J14" s="55">
        <v>0</v>
      </c>
      <c r="K14" s="56"/>
      <c r="L14" s="55">
        <v>0</v>
      </c>
      <c r="M14" s="62" t="s">
        <v>71</v>
      </c>
    </row>
    <row r="15" spans="1:13" s="4" customFormat="1" ht="51" x14ac:dyDescent="0.2">
      <c r="A15" s="42" t="s">
        <v>34</v>
      </c>
      <c r="B15" s="71" t="s">
        <v>1</v>
      </c>
      <c r="C15" s="56" t="s">
        <v>18</v>
      </c>
      <c r="D15" s="72" t="s">
        <v>19</v>
      </c>
      <c r="E15" s="72">
        <v>47</v>
      </c>
      <c r="F15" s="57">
        <v>8700</v>
      </c>
      <c r="G15" s="72">
        <v>51</v>
      </c>
      <c r="H15" s="57">
        <v>15960</v>
      </c>
      <c r="I15" s="72"/>
      <c r="J15" s="57"/>
      <c r="K15" s="72"/>
      <c r="L15" s="57"/>
      <c r="M15" s="70" t="s">
        <v>61</v>
      </c>
    </row>
    <row r="16" spans="1:13" s="4" customFormat="1" ht="54" customHeight="1" x14ac:dyDescent="0.2">
      <c r="A16" s="42" t="s">
        <v>35</v>
      </c>
      <c r="B16" s="6" t="s">
        <v>16</v>
      </c>
      <c r="C16" s="38" t="s">
        <v>17</v>
      </c>
      <c r="D16" s="7"/>
      <c r="E16" s="61">
        <v>1899</v>
      </c>
      <c r="F16" s="57">
        <v>8481.4619999999995</v>
      </c>
      <c r="G16" s="61">
        <v>2551</v>
      </c>
      <c r="H16" s="57">
        <v>17632.142</v>
      </c>
      <c r="I16" s="61">
        <v>2551</v>
      </c>
      <c r="J16" s="57">
        <v>18338.282999999999</v>
      </c>
      <c r="K16" s="45">
        <v>2551</v>
      </c>
      <c r="L16" s="57">
        <v>19076.522000000001</v>
      </c>
      <c r="M16" s="62" t="s">
        <v>70</v>
      </c>
    </row>
    <row r="17" spans="1:13" s="4" customFormat="1" ht="33" customHeight="1" x14ac:dyDescent="0.2">
      <c r="A17" s="32" t="s">
        <v>28</v>
      </c>
      <c r="B17" s="8" t="s">
        <v>64</v>
      </c>
      <c r="C17" s="8"/>
      <c r="D17" s="8"/>
      <c r="E17" s="30"/>
      <c r="F17" s="30">
        <f>F18</f>
        <v>1379.12</v>
      </c>
      <c r="G17" s="30"/>
      <c r="H17" s="30">
        <f>H18</f>
        <v>1295.6310000000001</v>
      </c>
      <c r="I17" s="30"/>
      <c r="J17" s="30">
        <f>J18</f>
        <v>0</v>
      </c>
      <c r="K17" s="30"/>
      <c r="L17" s="30">
        <f>L18</f>
        <v>0</v>
      </c>
      <c r="M17" s="84" t="s">
        <v>66</v>
      </c>
    </row>
    <row r="18" spans="1:13" s="4" customFormat="1" ht="30" customHeight="1" x14ac:dyDescent="0.2">
      <c r="A18" s="43" t="s">
        <v>36</v>
      </c>
      <c r="B18" s="34" t="s">
        <v>14</v>
      </c>
      <c r="C18" s="35" t="s">
        <v>26</v>
      </c>
      <c r="D18" s="35" t="s">
        <v>24</v>
      </c>
      <c r="E18" s="46">
        <v>115</v>
      </c>
      <c r="F18" s="27">
        <v>1379.12</v>
      </c>
      <c r="G18" s="74">
        <v>108</v>
      </c>
      <c r="H18" s="27">
        <v>1295.6310000000001</v>
      </c>
      <c r="I18" s="27"/>
      <c r="J18" s="27"/>
      <c r="K18" s="27"/>
      <c r="L18" s="27"/>
      <c r="M18" s="85"/>
    </row>
    <row r="19" spans="1:13" s="4" customFormat="1" ht="34.5" customHeight="1" x14ac:dyDescent="0.2">
      <c r="A19" s="32" t="s">
        <v>47</v>
      </c>
      <c r="B19" s="51" t="s">
        <v>44</v>
      </c>
      <c r="C19" s="35"/>
      <c r="D19" s="35"/>
      <c r="E19" s="30"/>
      <c r="F19" s="30">
        <f>F20</f>
        <v>7948.71</v>
      </c>
      <c r="G19" s="30"/>
      <c r="H19" s="30">
        <f>H20</f>
        <v>15703.141</v>
      </c>
      <c r="I19" s="30"/>
      <c r="J19" s="30">
        <f>J20</f>
        <v>4613.5680000000002</v>
      </c>
      <c r="K19" s="30"/>
      <c r="L19" s="30">
        <f>L20</f>
        <v>4546.3779999999997</v>
      </c>
      <c r="M19" s="84" t="s">
        <v>69</v>
      </c>
    </row>
    <row r="20" spans="1:13" s="4" customFormat="1" ht="41.25" customHeight="1" x14ac:dyDescent="0.2">
      <c r="A20" s="43"/>
      <c r="B20" s="6" t="s">
        <v>45</v>
      </c>
      <c r="C20" s="35" t="s">
        <v>46</v>
      </c>
      <c r="D20" s="35" t="s">
        <v>24</v>
      </c>
      <c r="E20" s="46">
        <v>3</v>
      </c>
      <c r="F20" s="27">
        <v>7948.71</v>
      </c>
      <c r="G20" s="46">
        <v>4</v>
      </c>
      <c r="H20" s="27">
        <v>15703.141</v>
      </c>
      <c r="I20" s="46">
        <v>2</v>
      </c>
      <c r="J20" s="27">
        <v>4613.5680000000002</v>
      </c>
      <c r="K20" s="46">
        <v>2</v>
      </c>
      <c r="L20" s="27">
        <v>4546.3779999999997</v>
      </c>
      <c r="M20" s="86"/>
    </row>
    <row r="21" spans="1:13" s="4" customFormat="1" ht="28.5" customHeight="1" x14ac:dyDescent="0.2">
      <c r="A21" s="43"/>
      <c r="B21" s="8" t="s">
        <v>65</v>
      </c>
      <c r="C21" s="60"/>
      <c r="D21" s="60"/>
      <c r="E21" s="30"/>
      <c r="F21" s="30">
        <f>F22</f>
        <v>1560</v>
      </c>
      <c r="G21" s="30"/>
      <c r="H21" s="30">
        <f t="shared" ref="H21" si="1">H22</f>
        <v>3120</v>
      </c>
      <c r="I21" s="30"/>
      <c r="J21" s="30"/>
      <c r="K21" s="30"/>
      <c r="L21" s="30"/>
      <c r="M21" s="65"/>
    </row>
    <row r="22" spans="1:13" s="4" customFormat="1" ht="44.25" customHeight="1" x14ac:dyDescent="0.2">
      <c r="A22" s="43"/>
      <c r="B22" s="59" t="s">
        <v>54</v>
      </c>
      <c r="C22" s="35" t="s">
        <v>53</v>
      </c>
      <c r="D22" s="35" t="s">
        <v>24</v>
      </c>
      <c r="E22" s="46">
        <v>5</v>
      </c>
      <c r="F22" s="27">
        <f>4420-1430-1430</f>
        <v>1560</v>
      </c>
      <c r="G22" s="46">
        <v>10</v>
      </c>
      <c r="H22" s="27">
        <v>3120</v>
      </c>
      <c r="I22" s="46"/>
      <c r="J22" s="27"/>
      <c r="K22" s="46"/>
      <c r="L22" s="27"/>
      <c r="M22" s="67" t="s">
        <v>68</v>
      </c>
    </row>
    <row r="23" spans="1:13" s="12" customFormat="1" ht="27" customHeight="1" x14ac:dyDescent="0.2">
      <c r="A23" s="32" t="s">
        <v>11</v>
      </c>
      <c r="B23" s="33" t="s">
        <v>8</v>
      </c>
      <c r="C23" s="33"/>
      <c r="D23" s="33"/>
      <c r="E23" s="31"/>
      <c r="F23" s="31">
        <f>F24+F25+F26</f>
        <v>110557.19</v>
      </c>
      <c r="G23" s="31"/>
      <c r="H23" s="31">
        <f>H24+H25+H26</f>
        <v>110767.27800000001</v>
      </c>
      <c r="I23" s="31"/>
      <c r="J23" s="31">
        <f>J24+J25+J26</f>
        <v>102566.158</v>
      </c>
      <c r="K23" s="31"/>
      <c r="L23" s="31">
        <f>L24+L25+L26</f>
        <v>103915.83199999999</v>
      </c>
      <c r="M23" s="66"/>
    </row>
    <row r="24" spans="1:13" s="4" customFormat="1" ht="50.25" customHeight="1" x14ac:dyDescent="0.2">
      <c r="A24" s="44" t="s">
        <v>37</v>
      </c>
      <c r="B24" s="41" t="s">
        <v>7</v>
      </c>
      <c r="C24" s="3" t="s">
        <v>22</v>
      </c>
      <c r="D24" s="3" t="s">
        <v>19</v>
      </c>
      <c r="E24" s="61">
        <v>26</v>
      </c>
      <c r="F24" s="52">
        <v>3397.9079999999999</v>
      </c>
      <c r="G24" s="61">
        <v>26</v>
      </c>
      <c r="H24" s="52">
        <v>3494</v>
      </c>
      <c r="I24" s="61">
        <v>26</v>
      </c>
      <c r="J24" s="29">
        <v>3598</v>
      </c>
      <c r="K24" s="45">
        <v>26</v>
      </c>
      <c r="L24" s="29">
        <v>3634</v>
      </c>
      <c r="M24" s="62"/>
    </row>
    <row r="25" spans="1:13" s="4" customFormat="1" ht="43.5" customHeight="1" x14ac:dyDescent="0.2">
      <c r="A25" s="42" t="s">
        <v>38</v>
      </c>
      <c r="B25" s="6" t="s">
        <v>0</v>
      </c>
      <c r="C25" s="7" t="s">
        <v>23</v>
      </c>
      <c r="D25" s="45" t="s">
        <v>19</v>
      </c>
      <c r="E25" s="61">
        <v>15</v>
      </c>
      <c r="F25" s="52">
        <f>48985.458+16605.24</f>
        <v>65590.698000000004</v>
      </c>
      <c r="G25" s="61">
        <v>11</v>
      </c>
      <c r="H25" s="52">
        <f>59006.16+10817.796</f>
        <v>69823.956000000006</v>
      </c>
      <c r="I25" s="61">
        <v>9</v>
      </c>
      <c r="J25" s="52">
        <v>59006.16</v>
      </c>
      <c r="K25" s="45">
        <v>9</v>
      </c>
      <c r="L25" s="52">
        <v>59006.16</v>
      </c>
      <c r="M25" s="62" t="s">
        <v>69</v>
      </c>
    </row>
    <row r="26" spans="1:13" s="4" customFormat="1" ht="77.25" customHeight="1" x14ac:dyDescent="0.2">
      <c r="A26" s="42" t="s">
        <v>41</v>
      </c>
      <c r="B26" s="2" t="s">
        <v>42</v>
      </c>
      <c r="C26" s="7" t="s">
        <v>51</v>
      </c>
      <c r="D26" s="45" t="s">
        <v>19</v>
      </c>
      <c r="E26" s="61">
        <v>139</v>
      </c>
      <c r="F26" s="29">
        <v>41568.584000000003</v>
      </c>
      <c r="G26" s="58">
        <v>139</v>
      </c>
      <c r="H26" s="29">
        <v>37449.322</v>
      </c>
      <c r="I26" s="58">
        <v>139</v>
      </c>
      <c r="J26" s="29">
        <v>39961.998</v>
      </c>
      <c r="K26" s="58">
        <v>139</v>
      </c>
      <c r="L26" s="29">
        <v>41275.671999999999</v>
      </c>
      <c r="M26" s="62" t="s">
        <v>67</v>
      </c>
    </row>
    <row r="27" spans="1:13" s="12" customFormat="1" ht="25.5" customHeight="1" x14ac:dyDescent="0.2">
      <c r="A27" s="17"/>
      <c r="B27" s="22" t="s">
        <v>6</v>
      </c>
      <c r="C27" s="22"/>
      <c r="D27" s="40"/>
      <c r="E27" s="31"/>
      <c r="F27" s="31">
        <f>F7+F23</f>
        <v>197606.77400000003</v>
      </c>
      <c r="G27" s="31"/>
      <c r="H27" s="31">
        <f>H7+H23</f>
        <v>235604.32199999999</v>
      </c>
      <c r="I27" s="31"/>
      <c r="J27" s="31">
        <f>J7+J23</f>
        <v>189530.00400000002</v>
      </c>
      <c r="K27" s="31"/>
      <c r="L27" s="31">
        <f>L7+L23</f>
        <v>191550.72700000001</v>
      </c>
      <c r="M27" s="66"/>
    </row>
  </sheetData>
  <mergeCells count="15">
    <mergeCell ref="M19:M20"/>
    <mergeCell ref="A3:A4"/>
    <mergeCell ref="M3:M4"/>
    <mergeCell ref="G3:L3"/>
    <mergeCell ref="I4:J4"/>
    <mergeCell ref="E4:F4"/>
    <mergeCell ref="E3:F3"/>
    <mergeCell ref="K4:L4"/>
    <mergeCell ref="C4:C5"/>
    <mergeCell ref="D4:D5"/>
    <mergeCell ref="A1:M1"/>
    <mergeCell ref="B3:B4"/>
    <mergeCell ref="C3:D3"/>
    <mergeCell ref="G4:H4"/>
    <mergeCell ref="M17:M18"/>
  </mergeCells>
  <phoneticPr fontId="0" type="noConversion"/>
  <pageMargins left="0.11811023622047245" right="0" top="0" bottom="0" header="0.15748031496062992" footer="0.1574803149606299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гос.поддержка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Fin1</dc:creator>
  <cp:lastModifiedBy>Fin1</cp:lastModifiedBy>
  <cp:lastPrinted>2023-11-14T00:02:19Z</cp:lastPrinted>
  <dcterms:created xsi:type="dcterms:W3CDTF">1996-10-14T23:33:28Z</dcterms:created>
  <dcterms:modified xsi:type="dcterms:W3CDTF">2024-10-30T02:39:33Z</dcterms:modified>
</cp:coreProperties>
</file>