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85" windowWidth="26535" windowHeight="13740" activeTab="1"/>
  </bookViews>
  <sheets>
    <sheet name="Доходы" sheetId="2" r:id="rId1"/>
    <sheet name="Расходы" sheetId="6" r:id="rId2"/>
  </sheets>
  <definedNames>
    <definedName name="_xlnm.Print_Titles" localSheetId="0">Доходы!$4:$6</definedName>
  </definedNames>
  <calcPr calcId="145621"/>
</workbook>
</file>

<file path=xl/calcChain.xml><?xml version="1.0" encoding="utf-8"?>
<calcChain xmlns="http://schemas.openxmlformats.org/spreadsheetml/2006/main">
  <c r="E17" i="6" l="1"/>
  <c r="G70" i="2" l="1"/>
  <c r="F70" i="2"/>
  <c r="G69" i="2"/>
  <c r="F69" i="2"/>
  <c r="G68" i="2"/>
  <c r="F68" i="2"/>
  <c r="G67" i="2"/>
  <c r="F67" i="2"/>
  <c r="G66" i="2"/>
  <c r="F66" i="2"/>
  <c r="G65" i="2"/>
  <c r="F65" i="2"/>
  <c r="G64" i="2"/>
  <c r="F64" i="2"/>
  <c r="G63" i="2"/>
  <c r="F63" i="2"/>
  <c r="G62" i="2"/>
  <c r="F62" i="2"/>
  <c r="G61" i="2"/>
  <c r="F61" i="2"/>
  <c r="G60" i="2"/>
  <c r="F60" i="2"/>
  <c r="G59" i="2"/>
  <c r="F59" i="2"/>
  <c r="F57" i="2"/>
  <c r="G54" i="2"/>
  <c r="F54" i="2"/>
  <c r="F53" i="2"/>
  <c r="G52" i="2"/>
  <c r="F52" i="2"/>
  <c r="G51" i="2"/>
  <c r="F51" i="2"/>
  <c r="F50" i="2"/>
  <c r="F49" i="2"/>
  <c r="G44" i="2"/>
  <c r="F44" i="2"/>
  <c r="G37" i="2"/>
  <c r="F37" i="2"/>
  <c r="G39" i="2"/>
  <c r="F39" i="2"/>
  <c r="G41" i="2" l="1"/>
  <c r="F41" i="2"/>
  <c r="F34" i="2" l="1"/>
  <c r="C43" i="2"/>
  <c r="C42" i="2" s="1"/>
  <c r="C36" i="2"/>
  <c r="C34" i="2"/>
  <c r="C32" i="2"/>
  <c r="C28" i="2"/>
  <c r="C21" i="2" l="1"/>
  <c r="I48" i="6" l="1"/>
  <c r="H48" i="6"/>
  <c r="G48" i="6"/>
  <c r="I47" i="6"/>
  <c r="H47" i="6"/>
  <c r="G47" i="6"/>
  <c r="I46" i="6"/>
  <c r="H46" i="6"/>
  <c r="G46" i="6"/>
  <c r="I45" i="6"/>
  <c r="H45" i="6"/>
  <c r="G45" i="6"/>
  <c r="I44" i="6"/>
  <c r="H44" i="6"/>
  <c r="G44" i="6"/>
  <c r="I43" i="6"/>
  <c r="H43" i="6"/>
  <c r="G43" i="6"/>
  <c r="I42" i="6"/>
  <c r="H42" i="6"/>
  <c r="G42" i="6"/>
  <c r="I41" i="6"/>
  <c r="H41" i="6"/>
  <c r="G41" i="6"/>
  <c r="I40" i="6"/>
  <c r="H40" i="6"/>
  <c r="G40" i="6"/>
  <c r="I39" i="6"/>
  <c r="H39" i="6"/>
  <c r="G39" i="6"/>
  <c r="I38" i="6"/>
  <c r="H38" i="6"/>
  <c r="G38" i="6"/>
  <c r="I37" i="6"/>
  <c r="H37" i="6"/>
  <c r="G37" i="6"/>
  <c r="I36" i="6"/>
  <c r="H36" i="6"/>
  <c r="G36" i="6"/>
  <c r="I35" i="6"/>
  <c r="H35" i="6"/>
  <c r="G35" i="6"/>
  <c r="I34" i="6"/>
  <c r="H34" i="6"/>
  <c r="G34" i="6"/>
  <c r="H33" i="6"/>
  <c r="G33" i="6"/>
  <c r="I32" i="6"/>
  <c r="H32" i="6"/>
  <c r="G32" i="6"/>
  <c r="I31" i="6"/>
  <c r="H31" i="6"/>
  <c r="G31" i="6"/>
  <c r="I30" i="6"/>
  <c r="H30" i="6"/>
  <c r="G30" i="6"/>
  <c r="I29" i="6"/>
  <c r="H29" i="6"/>
  <c r="G29" i="6"/>
  <c r="I28" i="6"/>
  <c r="H28" i="6"/>
  <c r="G28" i="6"/>
  <c r="I26" i="6"/>
  <c r="H26" i="6"/>
  <c r="G26" i="6"/>
  <c r="I25" i="6"/>
  <c r="H25" i="6"/>
  <c r="G25" i="6"/>
  <c r="I24" i="6"/>
  <c r="H24" i="6"/>
  <c r="G24" i="6"/>
  <c r="I22" i="6"/>
  <c r="H22" i="6"/>
  <c r="G22" i="6"/>
  <c r="H21" i="6"/>
  <c r="G21" i="6"/>
  <c r="I20" i="6"/>
  <c r="H20" i="6"/>
  <c r="G20" i="6"/>
  <c r="I19" i="6"/>
  <c r="H19" i="6"/>
  <c r="G19" i="6"/>
  <c r="I18" i="6"/>
  <c r="H18" i="6"/>
  <c r="G18" i="6"/>
  <c r="I17" i="6"/>
  <c r="H17" i="6"/>
  <c r="G17" i="6"/>
  <c r="I16" i="6"/>
  <c r="H16" i="6"/>
  <c r="G16" i="6"/>
  <c r="I14" i="6"/>
  <c r="I13" i="6"/>
  <c r="H13" i="6"/>
  <c r="G13" i="6"/>
  <c r="I11" i="6"/>
  <c r="H11" i="6"/>
  <c r="G11" i="6"/>
  <c r="I10" i="6"/>
  <c r="H10" i="6"/>
  <c r="G10" i="6"/>
  <c r="I9" i="6"/>
  <c r="H9" i="6"/>
  <c r="G9" i="6"/>
  <c r="I8" i="6"/>
  <c r="H8" i="6"/>
  <c r="G8" i="6"/>
  <c r="I6" i="6"/>
  <c r="H6" i="6"/>
  <c r="G6" i="6"/>
  <c r="G71" i="2"/>
  <c r="G45" i="2"/>
  <c r="F45" i="2"/>
  <c r="G43" i="2"/>
  <c r="F43" i="2"/>
  <c r="G42" i="2"/>
  <c r="F42" i="2"/>
  <c r="G40" i="2"/>
  <c r="F40" i="2"/>
  <c r="G38" i="2"/>
  <c r="F38" i="2"/>
  <c r="G36" i="2"/>
  <c r="F36" i="2"/>
  <c r="G35" i="2"/>
  <c r="F35" i="2"/>
  <c r="G34" i="2"/>
  <c r="G33" i="2"/>
  <c r="F33" i="2"/>
  <c r="G32" i="2"/>
  <c r="F32" i="2"/>
  <c r="G31" i="2"/>
  <c r="F31" i="2"/>
  <c r="G30" i="2"/>
  <c r="F30" i="2"/>
  <c r="G29" i="2"/>
  <c r="F29" i="2"/>
  <c r="G28" i="2"/>
  <c r="F28" i="2"/>
  <c r="G26" i="2"/>
  <c r="F26" i="2"/>
  <c r="G25" i="2"/>
  <c r="F25" i="2"/>
  <c r="G24" i="2"/>
  <c r="F24" i="2"/>
  <c r="G23" i="2"/>
  <c r="G22" i="2"/>
  <c r="F22" i="2"/>
  <c r="G21" i="2"/>
  <c r="F21" i="2"/>
  <c r="G20" i="2"/>
  <c r="F20" i="2"/>
  <c r="G19" i="2"/>
  <c r="F19" i="2"/>
  <c r="G18" i="2"/>
  <c r="F18" i="2"/>
  <c r="G17" i="2"/>
  <c r="F17" i="2"/>
  <c r="G16" i="2"/>
  <c r="F16" i="2"/>
  <c r="G15" i="2"/>
  <c r="F15" i="2"/>
  <c r="G14" i="2"/>
  <c r="F14" i="2"/>
  <c r="G13" i="2"/>
  <c r="F13" i="2"/>
  <c r="G12" i="2"/>
  <c r="F12" i="2"/>
  <c r="F11" i="2"/>
  <c r="C11" i="2"/>
  <c r="G11" i="2" s="1"/>
  <c r="G10" i="2"/>
  <c r="F10" i="2"/>
  <c r="G9" i="2"/>
  <c r="F9" i="2"/>
  <c r="G7" i="2"/>
  <c r="F7" i="2"/>
</calcChain>
</file>

<file path=xl/sharedStrings.xml><?xml version="1.0" encoding="utf-8"?>
<sst xmlns="http://schemas.openxmlformats.org/spreadsheetml/2006/main" count="313" uniqueCount="250">
  <si>
    <t xml:space="preserve">                                                               1. Доходы бюджета</t>
  </si>
  <si>
    <t>Наименование 
показателя</t>
  </si>
  <si>
    <t>Код дохода по бюджетной классификации</t>
  </si>
  <si>
    <t>Наименование показателя</t>
  </si>
  <si>
    <t>1</t>
  </si>
  <si>
    <t>2</t>
  </si>
  <si>
    <t>3</t>
  </si>
  <si>
    <t>4</t>
  </si>
  <si>
    <t>5</t>
  </si>
  <si>
    <t>6</t>
  </si>
  <si>
    <t>х</t>
  </si>
  <si>
    <t>-</t>
  </si>
  <si>
    <t xml:space="preserve">в том числе: </t>
  </si>
  <si>
    <t>НАЛОГОВЫЕ И НЕНАЛОГОВЫЕ ДОХОДЫ</t>
  </si>
  <si>
    <t xml:space="preserve"> 000 1000000000 0000 000</t>
  </si>
  <si>
    <t>НАЛОГИ НА ПРИБЫЛЬ, ДОХОДЫ</t>
  </si>
  <si>
    <t xml:space="preserve"> 000 1010000000 0000 000</t>
  </si>
  <si>
    <t>Налог на доходы физических лиц</t>
  </si>
  <si>
    <t xml:space="preserve"> 000 1010200001 0000 110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</si>
  <si>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</si>
  <si>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 xml:space="preserve"> 000 1010201001 0000 110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</si>
  <si>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</si>
  <si>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</si>
  <si>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</si>
  <si>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 xml:space="preserve"> 000 1010203001 0000 110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</si>
  <si>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</si>
  <si>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000 1010204001 0000 110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</si>
  <si>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</si>
  <si>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 xml:space="preserve"> 000 1010208001 0000 110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</si>
  <si>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</si>
  <si>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 xml:space="preserve"> 000 1010213001 0000 110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</si>
  <si>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</si>
  <si>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 xml:space="preserve"> 000 1010214001 0000 110</t>
  </si>
  <si>
    <t>НАЛОГИ НА ТОВАРЫ (РАБОТЫ, УСЛУГИ), РЕАЛИЗУЕМЫЕ НА ТЕРРИТОРИИ РОССИЙСКОЙ ФЕДЕРАЦИИ</t>
  </si>
  <si>
    <t xml:space="preserve"> 000 1030000000 0000 000</t>
  </si>
  <si>
    <t>Акцизы по подакцизным товарам (продукции), производимым на территории Российской Федерации</t>
  </si>
  <si>
    <t xml:space="preserve"> 000 1030200001 0000 110</t>
  </si>
  <si>
    <t>НАЛОГИ НА СОВОКУПНЫЙ ДОХОД</t>
  </si>
  <si>
    <t xml:space="preserve"> 000 1050000000 0000 000</t>
  </si>
  <si>
    <t>Налог, взимаемый в связи с применением упрощенной системы налогообложения</t>
  </si>
  <si>
    <t xml:space="preserve"> 000 1050100000 0000 110</t>
  </si>
  <si>
    <t>Единый налог на вмененный доход для отдельных видов деятельности</t>
  </si>
  <si>
    <t xml:space="preserve"> 000 1050200002 0000 110</t>
  </si>
  <si>
    <t>Единый сельскохозяйственный налог</t>
  </si>
  <si>
    <t xml:space="preserve"> 000 1050300001 0000 110</t>
  </si>
  <si>
    <t>Налог, взимаемый в связи с применением патентной системы налогообложения</t>
  </si>
  <si>
    <t xml:space="preserve"> 000 1050400002 0000 110</t>
  </si>
  <si>
    <t>ГОСУДАРСТВЕННАЯ ПОШЛИНА</t>
  </si>
  <si>
    <t xml:space="preserve"> 000 1080000000 0000 000</t>
  </si>
  <si>
    <t>ДОХОДЫ ОТ ИСПОЛЬЗОВАНИЯ ИМУЩЕСТВА, НАХОДЯЩЕГОСЯ В ГОСУДАРСТВЕННОЙ И МУНИЦИПАЛЬНОЙ СОБСТВЕННОСТИ</t>
  </si>
  <si>
    <t xml:space="preserve"> 000 1110000000 0000 000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</si>
  <si>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</si>
  <si>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</si>
  <si>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</si>
  <si>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 xml:space="preserve"> 000 1110530000 0000 120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</si>
  <si>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</si>
  <si>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000 1110900000 0000 120</t>
  </si>
  <si>
    <t>ПЛАТЕЖИ ПРИ ПОЛЬЗОВАНИИ ПРИРОДНЫМИ РЕСУРСАМИ</t>
  </si>
  <si>
    <t xml:space="preserve"> 000 1120000000 0000 000</t>
  </si>
  <si>
    <t>Плата за негативное воздействие на окружающую среду</t>
  </si>
  <si>
    <t xml:space="preserve"> 000 1120100001 0000 120</t>
  </si>
  <si>
    <t>ДОХОДЫ ОТ ОКАЗАНИЯ ПЛАТНЫХ УСЛУГ И КОМПЕНСАЦИИ ЗАТРАТ ГОСУДАРСТВА</t>
  </si>
  <si>
    <t xml:space="preserve"> 000 1130000000 0000 000</t>
  </si>
  <si>
    <t>Доходы от компенсации затрат государства</t>
  </si>
  <si>
    <t xml:space="preserve"> 000 1130200000 0000 130</t>
  </si>
  <si>
    <t>ДОХОДЫ ОТ ПРОДАЖИ МАТЕРИАЛЬНЫХ И НЕМАТЕРИАЛЬНЫХ АКТИВОВ</t>
  </si>
  <si>
    <t xml:space="preserve"> 000 1140000000 0000 000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</si>
  <si>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</si>
  <si>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</si>
  <si>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>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</si>
  <si>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</si>
  <si>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>ШТРАФЫ, САНКЦИИ, ВОЗМЕЩЕНИЕ УЩЕРБА</t>
  </si>
  <si>
    <t xml:space="preserve"> 000 1160000000 0000 000</t>
  </si>
  <si>
    <t>ПРОЧИЕ НЕНАЛОГОВЫЕ ДОХОДЫ</t>
  </si>
  <si>
    <t xml:space="preserve"> 000 1170000000 0000 000</t>
  </si>
  <si>
    <t>БЕЗВОЗМЕЗДНЫЕ ПОСТУПЛЕНИЯ</t>
  </si>
  <si>
    <t xml:space="preserve"> 000 2000000000 0000 000</t>
  </si>
  <si>
    <t>БЕЗВОЗМЕЗДНЫЕ ПОСТУПЛЕНИЯ ОТ ДРУГИХ БЮДЖЕТОВ БЮДЖЕТНОЙ СИСТЕМЫ РОССИЙСКОЙ ФЕДЕРАЦИИ</t>
  </si>
  <si>
    <t xml:space="preserve"> 000 2020000000 0000 000</t>
  </si>
  <si>
    <t>Дотации бюджетам бюджетной системы Российской Федерации</t>
  </si>
  <si>
    <t xml:space="preserve"> 000 2021000000 0000 150</t>
  </si>
  <si>
    <t>Субсидии бюджетам бюджетной системы Российской Федерации (межбюджетные субсидии)</t>
  </si>
  <si>
    <t xml:space="preserve"> 000 2022000000 0000 150</t>
  </si>
  <si>
    <t>Субсидии бюджетам на государственную поддержку организаций, входящих в систему спортивной подготовки</t>
  </si>
  <si>
    <t xml:space="preserve"> 000 2022508100 0000 150</t>
  </si>
  <si>
    <t>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</si>
  <si>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 xml:space="preserve"> 000 2022529900 0000 150</t>
  </si>
  <si>
    <t>Субсидии бюджетам на создание новых мест в общеобразовательных организациях в связи с ростом числа обучающихся, вызванным демографическим фактором</t>
  </si>
  <si>
    <t xml:space="preserve"> 000 2022530500 0000 150</t>
  </si>
  <si>
    <t>Субсидии бюджетам на реализацию мероприятий по обеспечению жильем молодых семей</t>
  </si>
  <si>
    <t xml:space="preserve"> 000 2022549700 0000 150</t>
  </si>
  <si>
    <t>Субсидии бюджетам на развитие сети учреждений культурно-досугового типа</t>
  </si>
  <si>
    <t xml:space="preserve"> 000 2022551300 0000 150</t>
  </si>
  <si>
    <t>Субсидии бюджетам на поддержку отрасли культуры</t>
  </si>
  <si>
    <t xml:space="preserve"> 000 2022551900 0000 150</t>
  </si>
  <si>
    <t>Субсидии бюджетам на реализацию мероприятий по созданию в субъектах Российской Федерации новых мест в общеобразовательных организациях</t>
  </si>
  <si>
    <t xml:space="preserve"> 000 2022552000 0000 150</t>
  </si>
  <si>
    <t>Субсидии бюджетам на подготовку проектов межевания земельных участков и на проведение кадастровых работ</t>
  </si>
  <si>
    <t xml:space="preserve"> 000 2022559900 0000 150</t>
  </si>
  <si>
    <t>Субсидии бюджетам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</si>
  <si>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 xml:space="preserve"> 000 2022757600 0000 150</t>
  </si>
  <si>
    <t>Прочие субсидии</t>
  </si>
  <si>
    <t xml:space="preserve"> 000 2022999900 0000 150</t>
  </si>
  <si>
    <t>Субвенции бюджетам бюджетной системы Российской Федерации</t>
  </si>
  <si>
    <t xml:space="preserve"> 000 2023000000 0000 150</t>
  </si>
  <si>
    <t>Субвенции местным бюджетам на выполнение передаваемых полномочий субъектов Российской Федерации</t>
  </si>
  <si>
    <t xml:space="preserve"> 000 2023002400 0000 150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</si>
  <si>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</si>
  <si>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000 2023002900 0000 150</t>
  </si>
  <si>
    <t xml:space="preserve"> 000 2023508200 0000 150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</si>
  <si>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</si>
  <si>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000 2023512000 0000 150</t>
  </si>
  <si>
    <t>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</si>
  <si>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000 2023530400 0000 150</t>
  </si>
  <si>
    <t>Субвенции бюджетам на государственную регистрацию актов гражданского состояния</t>
  </si>
  <si>
    <t xml:space="preserve"> 000 2023593000 0000 150</t>
  </si>
  <si>
    <t>Единая субвенция местным бюджетам из бюджета субъекта Российской Федерации</t>
  </si>
  <si>
    <t xml:space="preserve"> 000 2023690000 0000 150</t>
  </si>
  <si>
    <t>Прочие субвенции</t>
  </si>
  <si>
    <t xml:space="preserve"> 000 2023999900 0000 150</t>
  </si>
  <si>
    <t>Иные межбюджетные трансферты</t>
  </si>
  <si>
    <t xml:space="preserve"> 000 2024000000 0000 150</t>
  </si>
  <si>
    <t>ПРОЧИЕ БЕЗВОЗМЕЗДНЫЕ ПОСТУПЛЕНИЯ</t>
  </si>
  <si>
    <t xml:space="preserve"> 000 2070000000 0000 000</t>
  </si>
  <si>
    <t>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</si>
  <si>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</si>
  <si>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>Расходы бюджета - всего</t>
  </si>
  <si>
    <t>ОБЩЕГОСУДАРСТВЕННЫЕ ВОПРОСЫ</t>
  </si>
  <si>
    <t xml:space="preserve"> 000 0100 0000000000 000</t>
  </si>
  <si>
    <t>Функционирование высшего должностного лица субъекта Российской Федерации и муниципального образования</t>
  </si>
  <si>
    <t xml:space="preserve"> 000 0102 0000000000 000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</si>
  <si>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</si>
  <si>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000 0103 0000000000 000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</si>
  <si>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</si>
  <si>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 000 0104 0000000000 000</t>
  </si>
  <si>
    <t>Судебная система</t>
  </si>
  <si>
    <t xml:space="preserve"> 000 0105 0000000000 000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</si>
  <si>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</si>
  <si>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 000 0106 0000000000 000</t>
  </si>
  <si>
    <t>Резервные фонды</t>
  </si>
  <si>
    <t xml:space="preserve"> 000 0111 0000000000 000</t>
  </si>
  <si>
    <t>Другие общегосударственные вопросы</t>
  </si>
  <si>
    <t xml:space="preserve"> 000 0113 0000000000 000</t>
  </si>
  <si>
    <t>НАЦИОНАЛЬНАЯ БЕЗОПАСНОСТЬ И ПРАВООХРАНИТЕЛЬНАЯ ДЕЯТЕЛЬНОСТЬ</t>
  </si>
  <si>
    <t xml:space="preserve"> 000 0300 0000000000 000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</si>
  <si>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</si>
  <si>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 000 0310 0000000000 000</t>
  </si>
  <si>
    <t>НАЦИОНАЛЬНАЯ ЭКОНОМИКА</t>
  </si>
  <si>
    <t xml:space="preserve"> 000 0400 0000000000 000</t>
  </si>
  <si>
    <t>Сельское хозяйство и рыболовство</t>
  </si>
  <si>
    <t xml:space="preserve"> 000 0405 0000000000 000</t>
  </si>
  <si>
    <t>Транспорт</t>
  </si>
  <si>
    <t xml:space="preserve"> 000 0408 0000000000 000</t>
  </si>
  <si>
    <t>Дорожное хозяйство (дорожные фонды)</t>
  </si>
  <si>
    <t xml:space="preserve"> 000 0409 0000000000 000</t>
  </si>
  <si>
    <t>Другие вопросы в области национальной экономики</t>
  </si>
  <si>
    <t xml:space="preserve"> 000 0412 0000000000 000</t>
  </si>
  <si>
    <t>ЖИЛИЩНО-КОММУНАЛЬНОЕ ХОЗЯЙСТВО</t>
  </si>
  <si>
    <t xml:space="preserve"> 000 0500 0000000000 000</t>
  </si>
  <si>
    <t>Жилищное хозяйство</t>
  </si>
  <si>
    <t xml:space="preserve"> 000 0501 0000000000 000</t>
  </si>
  <si>
    <t>Коммунальное хозяйство</t>
  </si>
  <si>
    <t xml:space="preserve"> 000 0502 0000000000 000</t>
  </si>
  <si>
    <t>Благоустройство</t>
  </si>
  <si>
    <t xml:space="preserve"> 000 0503 0000000000 000</t>
  </si>
  <si>
    <t>Другие вопросы в области жилищно-коммунального хозяйства</t>
  </si>
  <si>
    <t xml:space="preserve"> 000 0505 0000000000 000</t>
  </si>
  <si>
    <t>ОБРАЗОВАНИЕ</t>
  </si>
  <si>
    <t xml:space="preserve"> 000 0700 0000000000 000</t>
  </si>
  <si>
    <t>Дошкольное образование</t>
  </si>
  <si>
    <t xml:space="preserve"> 000 0701 0000000000 000</t>
  </si>
  <si>
    <t>Общее образование</t>
  </si>
  <si>
    <t xml:space="preserve"> 000 0702 0000000000 000</t>
  </si>
  <si>
    <t>Дополнительное образование детей</t>
  </si>
  <si>
    <t xml:space="preserve"> 000 0703 0000000000 000</t>
  </si>
  <si>
    <t>Молодежная политика</t>
  </si>
  <si>
    <t xml:space="preserve"> 000 0707 0000000000 000</t>
  </si>
  <si>
    <t>Другие вопросы в области образования</t>
  </si>
  <si>
    <t xml:space="preserve"> 000 0709 0000000000 000</t>
  </si>
  <si>
    <t>КУЛЬТУРА, КИНЕМАТОГРАФИЯ</t>
  </si>
  <si>
    <t xml:space="preserve"> 000 0800 0000000000 000</t>
  </si>
  <si>
    <t>Культура</t>
  </si>
  <si>
    <t xml:space="preserve"> 000 0801 0000000000 000</t>
  </si>
  <si>
    <t>Другие вопросы в области культуры, кинематографии</t>
  </si>
  <si>
    <t xml:space="preserve"> 000 0804 0000000000 000</t>
  </si>
  <si>
    <t>СОЦИАЛЬНАЯ ПОЛИТИКА</t>
  </si>
  <si>
    <t xml:space="preserve"> 000 1000 0000000000 000</t>
  </si>
  <si>
    <t>Пенсионное обеспечение</t>
  </si>
  <si>
    <t xml:space="preserve"> 000 1001 0000000000 000</t>
  </si>
  <si>
    <t>Социальное обеспечение населения</t>
  </si>
  <si>
    <t xml:space="preserve"> 000 1003 0000000000 000</t>
  </si>
  <si>
    <t>Охрана семьи и детства</t>
  </si>
  <si>
    <t xml:space="preserve"> 000 1004 0000000000 000</t>
  </si>
  <si>
    <t>ФИЗИЧЕСКАЯ КУЛЬТУРА И СПОРТ</t>
  </si>
  <si>
    <t xml:space="preserve"> 000 1100 0000000000 000</t>
  </si>
  <si>
    <t>Массовый спорт</t>
  </si>
  <si>
    <t xml:space="preserve"> 000 1102 0000000000 000</t>
  </si>
  <si>
    <t>Спорт высших достижений</t>
  </si>
  <si>
    <t xml:space="preserve"> 000 1103 0000000000 000</t>
  </si>
  <si>
    <t>СРЕДСТВА МАССОВОЙ ИНФОРМАЦИИ</t>
  </si>
  <si>
    <t xml:space="preserve"> 000 1200 0000000000 000</t>
  </si>
  <si>
    <t>Периодическая печать и издательства</t>
  </si>
  <si>
    <t xml:space="preserve"> 000 1202 0000000000 000</t>
  </si>
  <si>
    <t>МЕЖБЮДЖЕТНЫЕ ТРАНСФЕРТЫ ОБЩЕГО ХАРАКТЕРА БЮДЖЕТАМ БЮДЖЕТНОЙ СИСТЕМЫ РОССИЙСКОЙ ФЕДЕРАЦИИ</t>
  </si>
  <si>
    <t xml:space="preserve"> 000 1400 0000000000 000</t>
  </si>
  <si>
    <t>Дотации на выравнивание бюджетной обеспеченности субъектов Российской Федерации и муниципальных образований</t>
  </si>
  <si>
    <t xml:space="preserve"> 000 1401 0000000000 000</t>
  </si>
  <si>
    <t>Результат исполнения бюджета (дефицит / профицит)</t>
  </si>
  <si>
    <t>2024</t>
  </si>
  <si>
    <t xml:space="preserve"> 000 1090000000 0000 000</t>
  </si>
  <si>
    <t>2023</t>
  </si>
  <si>
    <t>6=5/4</t>
  </si>
  <si>
    <t>7=5/3</t>
  </si>
  <si>
    <t>Исполнение,%</t>
  </si>
  <si>
    <t>ДОХОДЫ БЮДЖЕТА - ВСЕГО</t>
  </si>
  <si>
    <t xml:space="preserve">                                                               2. Расходы бюджета</t>
  </si>
  <si>
    <t>Раздел (подраздел)                                            Код расхода по бюджетной классификации</t>
  </si>
  <si>
    <t xml:space="preserve">Бюджет 2024 </t>
  </si>
  <si>
    <t>% Исполнения</t>
  </si>
  <si>
    <t>7=6/4</t>
  </si>
  <si>
    <t>8=6/5</t>
  </si>
  <si>
    <t>9=6/3</t>
  </si>
  <si>
    <t>ЗАДОЛЖЕННОСТЬ И ПЕРЕРАСЧЕТЫ ПО ОТМЕНЕННЫМ НАЛОГАМ, СБОРАМ И ИНЫМ ОБЯЗАТЕЛЬНЫМ ПЛАТЕЖАМ</t>
  </si>
  <si>
    <t>Субсидии бюджетам на обеспечение комплексного развития сельских территорий</t>
  </si>
  <si>
    <t xml:space="preserve"> 000 2022557600 0000 150</t>
  </si>
  <si>
    <t>Субсидии бюджетам на реализацию мероприятий по модернизации школьных систем образования</t>
  </si>
  <si>
    <t xml:space="preserve"> 000 2022575000 0000 150</t>
  </si>
  <si>
    <t xml:space="preserve"> 000 2022007700 0000 150</t>
  </si>
  <si>
    <t>Субсидии бюджетам на софинансирование капитальных вложений в объекты муниципальной собственности</t>
  </si>
  <si>
    <t>Обеспечение проведения выборов и референдумов</t>
  </si>
  <si>
    <t xml:space="preserve"> 000 0107 0000000000 000</t>
  </si>
  <si>
    <t>Сведения об исполнении доходов бюджета Надеждинского муниципального района в разрезе классификации доходов бюджета за 9 месяцев 2024 года по состоянию на 01.10.2024г.</t>
  </si>
  <si>
    <t xml:space="preserve">  ФАКТ  за 9 месяцев 2023г.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</si>
  <si>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</si>
  <si>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 xml:space="preserve"> 000 1140630000 0000 430</t>
  </si>
  <si>
    <t xml:space="preserve"> 000 2022029900 0000 150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</si>
  <si>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</si>
  <si>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 xml:space="preserve"> 000 2022030200 0000 150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</si>
  <si>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</si>
  <si>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</si>
  <si>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 ФАКТ  за 9 месяцев 2024г.</t>
  </si>
  <si>
    <t xml:space="preserve">Факт 9 месяцев 2024г. к Плану по Решению Думы НМР </t>
  </si>
  <si>
    <t>Факт 9 месяцев 2024г. к 9 месяцам 2023г.</t>
  </si>
  <si>
    <t>Исполнено за 9 месяцев 2023 года</t>
  </si>
  <si>
    <t>План по сводной бюджетной росписи, действующей на конец отчетного периода (по состоянию на 01.10.2024)</t>
  </si>
  <si>
    <t xml:space="preserve"> Исполнено за 9 месяцев 2024 года</t>
  </si>
  <si>
    <t xml:space="preserve">9 месяцев 2024г. к Плану по Решению Думы НМР </t>
  </si>
  <si>
    <t>9 месяцев 2024г. к Плану по сводной бюджетной росписи</t>
  </si>
  <si>
    <t>9 месяцев 2024г. к 9 месяцам 2023г.</t>
  </si>
  <si>
    <t>Утверждено Решением Думы Надеждинского МР от 20.12.2023 № 41 (в ред. Решения от 10.07.2024 № 89)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</si>
</sst>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33" x14ac:knownFonts="1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Calibri"/>
      <scheme val="minor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8"/>
      <color rgb="FF00000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color rgb="FFFF0000"/>
      <name val="Calibri"/>
      <family val="2"/>
      <scheme val="minor"/>
    </font>
    <font>
      <sz val="8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8"/>
      <color rgb="FF000000"/>
      <name val="Calibri"/>
      <family val="2"/>
      <charset val="204"/>
      <scheme val="minor"/>
    </font>
    <font>
      <sz val="8"/>
      <name val="Calibri"/>
      <family val="2"/>
      <scheme val="minor"/>
    </font>
    <font>
      <sz val="11"/>
      <name val="Arial"/>
      <family val="2"/>
      <charset val="204"/>
    </font>
    <font>
      <sz val="8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10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86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5" fillId="0" borderId="15"/>
    <xf numFmtId="49" fontId="7" fillId="0" borderId="16">
      <alignment horizontal="center" vertical="center" wrapText="1"/>
    </xf>
    <xf numFmtId="49" fontId="7" fillId="0" borderId="17">
      <alignment horizontal="center" vertical="center" wrapText="1"/>
    </xf>
    <xf numFmtId="49" fontId="7" fillId="0" borderId="18">
      <alignment horizontal="center" vertical="center" wrapText="1"/>
    </xf>
    <xf numFmtId="49" fontId="7" fillId="0" borderId="4">
      <alignment horizontal="center" vertical="center" wrapText="1"/>
    </xf>
    <xf numFmtId="0" fontId="7" fillId="0" borderId="19">
      <alignment horizontal="left" wrapText="1"/>
    </xf>
    <xf numFmtId="49" fontId="7" fillId="0" borderId="20">
      <alignment horizontal="center" wrapText="1"/>
    </xf>
    <xf numFmtId="49" fontId="7" fillId="0" borderId="21">
      <alignment horizontal="center"/>
    </xf>
    <xf numFmtId="4" fontId="7" fillId="0" borderId="16">
      <alignment horizontal="right"/>
    </xf>
    <xf numFmtId="4" fontId="7" fillId="0" borderId="22">
      <alignment horizontal="right"/>
    </xf>
    <xf numFmtId="0" fontId="7" fillId="0" borderId="23">
      <alignment horizontal="left" wrapText="1"/>
    </xf>
    <xf numFmtId="4" fontId="7" fillId="0" borderId="24">
      <alignment horizontal="right"/>
    </xf>
    <xf numFmtId="0" fontId="7" fillId="0" borderId="25">
      <alignment horizontal="left" wrapText="1" indent="1"/>
    </xf>
    <xf numFmtId="49" fontId="7" fillId="0" borderId="26">
      <alignment horizontal="center" wrapText="1"/>
    </xf>
    <xf numFmtId="49" fontId="7" fillId="0" borderId="27">
      <alignment horizontal="center"/>
    </xf>
    <xf numFmtId="0" fontId="7" fillId="0" borderId="28">
      <alignment horizontal="left" wrapText="1" indent="1"/>
    </xf>
    <xf numFmtId="49" fontId="7" fillId="0" borderId="29">
      <alignment horizontal="center"/>
    </xf>
    <xf numFmtId="49" fontId="7" fillId="0" borderId="5">
      <alignment horizontal="center"/>
    </xf>
    <xf numFmtId="49" fontId="7" fillId="0" borderId="1">
      <alignment horizontal="center"/>
    </xf>
    <xf numFmtId="0" fontId="7" fillId="0" borderId="22">
      <alignment horizontal="left" wrapText="1" indent="2"/>
    </xf>
    <xf numFmtId="49" fontId="7" fillId="0" borderId="30">
      <alignment horizontal="center"/>
    </xf>
    <xf numFmtId="49" fontId="7" fillId="0" borderId="16">
      <alignment horizontal="center"/>
    </xf>
    <xf numFmtId="0" fontId="7" fillId="0" borderId="31">
      <alignment horizontal="left" wrapText="1" indent="2"/>
    </xf>
    <xf numFmtId="0" fontId="7" fillId="0" borderId="15"/>
    <xf numFmtId="0" fontId="7" fillId="2" borderId="15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0" fontId="7" fillId="0" borderId="2">
      <alignment horizontal="left"/>
    </xf>
    <xf numFmtId="49" fontId="7" fillId="0" borderId="2"/>
    <xf numFmtId="0" fontId="7" fillId="0" borderId="2"/>
    <xf numFmtId="0" fontId="7" fillId="0" borderId="32">
      <alignment horizontal="left" wrapText="1"/>
    </xf>
    <xf numFmtId="49" fontId="7" fillId="0" borderId="21">
      <alignment horizontal="center" wrapText="1"/>
    </xf>
    <xf numFmtId="4" fontId="7" fillId="0" borderId="18">
      <alignment horizontal="right"/>
    </xf>
    <xf numFmtId="4" fontId="7" fillId="0" borderId="33">
      <alignment horizontal="right"/>
    </xf>
    <xf numFmtId="0" fontId="7" fillId="0" borderId="34">
      <alignment horizontal="left" wrapText="1"/>
    </xf>
    <xf numFmtId="49" fontId="7" fillId="0" borderId="30">
      <alignment horizontal="center" wrapText="1"/>
    </xf>
    <xf numFmtId="49" fontId="7" fillId="0" borderId="22">
      <alignment horizontal="center"/>
    </xf>
    <xf numFmtId="0" fontId="7" fillId="0" borderId="12"/>
    <xf numFmtId="0" fontId="7" fillId="0" borderId="35"/>
    <xf numFmtId="0" fontId="1" fillId="0" borderId="31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21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49" fontId="7" fillId="0" borderId="18">
      <alignment horizontal="center"/>
    </xf>
    <xf numFmtId="0" fontId="7" fillId="0" borderId="25">
      <alignment horizontal="left" wrapText="1"/>
    </xf>
    <xf numFmtId="49" fontId="7" fillId="0" borderId="39">
      <alignment horizontal="center"/>
    </xf>
    <xf numFmtId="0" fontId="7" fillId="0" borderId="28">
      <alignment horizontal="left" wrapText="1"/>
    </xf>
    <xf numFmtId="0" fontId="4" fillId="0" borderId="27"/>
    <xf numFmtId="0" fontId="4" fillId="0" borderId="39"/>
    <xf numFmtId="0" fontId="7" fillId="0" borderId="32">
      <alignment horizontal="left" wrapText="1" indent="1"/>
    </xf>
    <xf numFmtId="49" fontId="7" fillId="0" borderId="40">
      <alignment horizontal="center" wrapText="1"/>
    </xf>
    <xf numFmtId="0" fontId="7" fillId="0" borderId="34">
      <alignment horizontal="left" wrapText="1" indent="1"/>
    </xf>
    <xf numFmtId="0" fontId="7" fillId="0" borderId="25">
      <alignment horizontal="left" wrapText="1" indent="2"/>
    </xf>
    <xf numFmtId="0" fontId="7" fillId="0" borderId="28">
      <alignment horizontal="left" wrapText="1" indent="2"/>
    </xf>
    <xf numFmtId="49" fontId="7" fillId="0" borderId="40">
      <alignment horizontal="center"/>
    </xf>
    <xf numFmtId="0" fontId="4" fillId="0" borderId="13"/>
    <xf numFmtId="0" fontId="4" fillId="0" borderId="2"/>
    <xf numFmtId="0" fontId="10" fillId="0" borderId="17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27">
      <alignment horizontal="center" vertical="top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20">
      <alignment horizontal="center"/>
    </xf>
    <xf numFmtId="0" fontId="5" fillId="0" borderId="8"/>
    <xf numFmtId="49" fontId="11" fillId="0" borderId="42">
      <alignment horizontal="left" vertical="center" wrapText="1"/>
    </xf>
    <xf numFmtId="49" fontId="1" fillId="0" borderId="30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6">
      <alignment horizontal="center" vertical="center" wrapText="1"/>
    </xf>
    <xf numFmtId="0" fontId="7" fillId="0" borderId="27"/>
    <xf numFmtId="4" fontId="7" fillId="0" borderId="27">
      <alignment horizontal="right"/>
    </xf>
    <xf numFmtId="4" fontId="7" fillId="0" borderId="39">
      <alignment horizontal="right"/>
    </xf>
    <xf numFmtId="49" fontId="7" fillId="0" borderId="44">
      <alignment horizontal="left" vertical="center" wrapText="1" indent="3"/>
    </xf>
    <xf numFmtId="49" fontId="7" fillId="0" borderId="40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30">
      <alignment horizontal="center" vertical="center" wrapText="1"/>
    </xf>
    <xf numFmtId="49" fontId="7" fillId="0" borderId="45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6">
      <alignment horizontal="center" vertical="center" wrapText="1"/>
    </xf>
    <xf numFmtId="4" fontId="7" fillId="0" borderId="4">
      <alignment horizontal="right"/>
    </xf>
    <xf numFmtId="4" fontId="7" fillId="0" borderId="47">
      <alignment horizontal="right"/>
    </xf>
    <xf numFmtId="0" fontId="10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0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7" fillId="0" borderId="27">
      <alignment horizontal="center" vertical="center" wrapText="1"/>
    </xf>
    <xf numFmtId="0" fontId="11" fillId="0" borderId="48">
      <alignment horizontal="left" vertical="center" wrapText="1"/>
    </xf>
    <xf numFmtId="49" fontId="1" fillId="0" borderId="20">
      <alignment horizontal="center" vertical="center" wrapText="1"/>
    </xf>
    <xf numFmtId="4" fontId="7" fillId="0" borderId="49">
      <alignment horizontal="right"/>
    </xf>
    <xf numFmtId="49" fontId="7" fillId="0" borderId="50">
      <alignment horizontal="left" vertical="center" wrapText="1" indent="2"/>
    </xf>
    <xf numFmtId="0" fontId="7" fillId="0" borderId="29"/>
    <xf numFmtId="0" fontId="7" fillId="0" borderId="22"/>
    <xf numFmtId="49" fontId="7" fillId="0" borderId="51">
      <alignment horizontal="left" vertical="center" wrapText="1" indent="3"/>
    </xf>
    <xf numFmtId="4" fontId="7" fillId="0" borderId="52">
      <alignment horizontal="right"/>
    </xf>
    <xf numFmtId="49" fontId="7" fillId="0" borderId="53">
      <alignment horizontal="left" vertical="center" wrapText="1" indent="3"/>
    </xf>
    <xf numFmtId="49" fontId="7" fillId="0" borderId="54">
      <alignment horizontal="left" vertical="center" wrapText="1" indent="3"/>
    </xf>
    <xf numFmtId="49" fontId="7" fillId="0" borderId="55">
      <alignment horizontal="center" vertical="center" wrapText="1"/>
    </xf>
    <xf numFmtId="4" fontId="7" fillId="0" borderId="56">
      <alignment horizontal="right"/>
    </xf>
    <xf numFmtId="0" fontId="10" fillId="0" borderId="13">
      <alignment horizontal="center" vertical="center" textRotation="90"/>
    </xf>
    <xf numFmtId="4" fontId="7" fillId="0" borderId="1">
      <alignment horizontal="right"/>
    </xf>
    <xf numFmtId="0" fontId="10" fillId="0" borderId="2">
      <alignment horizontal="center" vertical="center" textRotation="90"/>
    </xf>
    <xf numFmtId="0" fontId="10" fillId="0" borderId="17">
      <alignment horizontal="center" vertical="center" textRotation="90"/>
    </xf>
    <xf numFmtId="0" fontId="7" fillId="0" borderId="39"/>
    <xf numFmtId="49" fontId="7" fillId="0" borderId="57">
      <alignment horizontal="center" vertical="center" wrapText="1"/>
    </xf>
    <xf numFmtId="0" fontId="7" fillId="0" borderId="58"/>
    <xf numFmtId="0" fontId="7" fillId="0" borderId="59"/>
    <xf numFmtId="0" fontId="10" fillId="0" borderId="16">
      <alignment horizontal="center" vertical="center" textRotation="90"/>
    </xf>
    <xf numFmtId="49" fontId="11" fillId="0" borderId="48">
      <alignment horizontal="left" vertical="center" wrapText="1"/>
    </xf>
    <xf numFmtId="0" fontId="1" fillId="0" borderId="40">
      <alignment horizontal="center" vertical="center"/>
    </xf>
    <xf numFmtId="0" fontId="7" fillId="0" borderId="26">
      <alignment horizontal="center" vertical="center"/>
    </xf>
    <xf numFmtId="0" fontId="7" fillId="0" borderId="40">
      <alignment horizontal="center" vertical="center"/>
    </xf>
    <xf numFmtId="0" fontId="7" fillId="0" borderId="30">
      <alignment horizontal="center" vertical="center"/>
    </xf>
    <xf numFmtId="0" fontId="7" fillId="0" borderId="46">
      <alignment horizontal="center" vertical="center"/>
    </xf>
    <xf numFmtId="0" fontId="1" fillId="0" borderId="20">
      <alignment horizontal="center" vertical="center"/>
    </xf>
    <xf numFmtId="49" fontId="1" fillId="0" borderId="30">
      <alignment horizontal="center" vertical="center"/>
    </xf>
    <xf numFmtId="49" fontId="7" fillId="0" borderId="57">
      <alignment horizontal="center" vertical="center"/>
    </xf>
    <xf numFmtId="49" fontId="7" fillId="0" borderId="40">
      <alignment horizontal="center" vertical="center"/>
    </xf>
    <xf numFmtId="49" fontId="7" fillId="0" borderId="30">
      <alignment horizontal="center" vertical="center"/>
    </xf>
    <xf numFmtId="49" fontId="7" fillId="0" borderId="46">
      <alignment horizontal="center" vertical="center"/>
    </xf>
    <xf numFmtId="49" fontId="7" fillId="0" borderId="2">
      <alignment horizontal="center" wrapText="1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</cellStyleXfs>
  <cellXfs count="170">
    <xf numFmtId="0" fontId="0" fillId="0" borderId="0" xfId="0"/>
    <xf numFmtId="0" fontId="0" fillId="0" borderId="0" xfId="0" applyProtection="1">
      <protection locked="0"/>
    </xf>
    <xf numFmtId="0" fontId="5" fillId="0" borderId="1" xfId="7" applyNumberFormat="1" applyProtection="1"/>
    <xf numFmtId="0" fontId="7" fillId="0" borderId="1" xfId="19" applyNumberFormat="1" applyProtection="1"/>
    <xf numFmtId="0" fontId="17" fillId="0" borderId="1" xfId="19" applyNumberFormat="1" applyFont="1" applyProtection="1"/>
    <xf numFmtId="0" fontId="21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22" fillId="0" borderId="61" xfId="7" applyNumberFormat="1" applyFont="1" applyBorder="1" applyAlignment="1" applyProtection="1">
      <alignment horizontal="center" vertical="center" wrapText="1"/>
    </xf>
    <xf numFmtId="0" fontId="23" fillId="0" borderId="62" xfId="0" applyFont="1" applyBorder="1" applyAlignment="1" applyProtection="1">
      <alignment horizontal="center" vertical="center" wrapText="1"/>
      <protection locked="0"/>
    </xf>
    <xf numFmtId="0" fontId="19" fillId="0" borderId="1" xfId="1" applyNumberFormat="1" applyFont="1" applyProtection="1"/>
    <xf numFmtId="0" fontId="18" fillId="0" borderId="1" xfId="1" applyNumberFormat="1" applyFont="1" applyProtection="1"/>
    <xf numFmtId="0" fontId="22" fillId="0" borderId="1" xfId="19" applyNumberFormat="1" applyFont="1" applyProtection="1"/>
    <xf numFmtId="0" fontId="22" fillId="0" borderId="1" xfId="12" applyNumberFormat="1" applyFont="1" applyProtection="1">
      <alignment horizontal="left"/>
    </xf>
    <xf numFmtId="0" fontId="22" fillId="0" borderId="1" xfId="7" applyNumberFormat="1" applyFont="1" applyProtection="1"/>
    <xf numFmtId="0" fontId="23" fillId="0" borderId="0" xfId="0" applyFont="1" applyProtection="1">
      <protection locked="0"/>
    </xf>
    <xf numFmtId="4" fontId="18" fillId="0" borderId="60" xfId="42" applyNumberFormat="1" applyFont="1" applyBorder="1" applyProtection="1">
      <alignment horizontal="right"/>
    </xf>
    <xf numFmtId="165" fontId="18" fillId="0" borderId="60" xfId="7" applyNumberFormat="1" applyFont="1" applyBorder="1" applyProtection="1"/>
    <xf numFmtId="165" fontId="24" fillId="0" borderId="60" xfId="0" applyNumberFormat="1" applyFont="1" applyBorder="1" applyProtection="1">
      <protection locked="0"/>
    </xf>
    <xf numFmtId="49" fontId="22" fillId="0" borderId="60" xfId="48" applyNumberFormat="1" applyFont="1" applyBorder="1" applyProtection="1">
      <alignment horizontal="center"/>
    </xf>
    <xf numFmtId="0" fontId="22" fillId="0" borderId="60" xfId="7" applyNumberFormat="1" applyFont="1" applyBorder="1" applyProtection="1"/>
    <xf numFmtId="49" fontId="18" fillId="0" borderId="60" xfId="55" applyNumberFormat="1" applyFont="1" applyBorder="1" applyProtection="1">
      <alignment horizontal="center"/>
    </xf>
    <xf numFmtId="49" fontId="22" fillId="0" borderId="60" xfId="55" applyNumberFormat="1" applyFont="1" applyBorder="1" applyProtection="1">
      <alignment horizontal="center"/>
    </xf>
    <xf numFmtId="4" fontId="22" fillId="0" borderId="60" xfId="42" applyNumberFormat="1" applyFont="1" applyBorder="1" applyProtection="1">
      <alignment horizontal="right"/>
    </xf>
    <xf numFmtId="165" fontId="22" fillId="0" borderId="60" xfId="7" applyNumberFormat="1" applyFont="1" applyBorder="1" applyProtection="1"/>
    <xf numFmtId="165" fontId="23" fillId="0" borderId="60" xfId="0" applyNumberFormat="1" applyFont="1" applyBorder="1" applyProtection="1">
      <protection locked="0"/>
    </xf>
    <xf numFmtId="0" fontId="22" fillId="0" borderId="1" xfId="57" applyNumberFormat="1" applyFont="1" applyBorder="1" applyProtection="1"/>
    <xf numFmtId="49" fontId="22" fillId="0" borderId="71" xfId="35" applyNumberFormat="1" applyFont="1" applyBorder="1" applyProtection="1">
      <alignment horizontal="center" vertical="center" wrapText="1"/>
    </xf>
    <xf numFmtId="49" fontId="22" fillId="0" borderId="61" xfId="35" applyNumberFormat="1" applyFont="1" applyBorder="1" applyProtection="1">
      <alignment horizontal="center" vertical="center" wrapText="1"/>
    </xf>
    <xf numFmtId="0" fontId="22" fillId="0" borderId="61" xfId="7" applyNumberFormat="1" applyFont="1" applyBorder="1" applyAlignment="1" applyProtection="1">
      <alignment horizontal="center" vertical="center"/>
    </xf>
    <xf numFmtId="0" fontId="23" fillId="0" borderId="62" xfId="0" applyFont="1" applyBorder="1" applyAlignment="1" applyProtection="1">
      <alignment horizontal="center" vertical="center"/>
      <protection locked="0"/>
    </xf>
    <xf numFmtId="0" fontId="18" fillId="0" borderId="64" xfId="39" applyNumberFormat="1" applyFont="1" applyBorder="1" applyProtection="1">
      <alignment horizontal="left" wrapText="1"/>
    </xf>
    <xf numFmtId="49" fontId="18" fillId="0" borderId="65" xfId="41" applyNumberFormat="1" applyFont="1" applyBorder="1" applyProtection="1">
      <alignment horizontal="center"/>
    </xf>
    <xf numFmtId="165" fontId="18" fillId="0" borderId="65" xfId="7" applyNumberFormat="1" applyFont="1" applyBorder="1" applyProtection="1"/>
    <xf numFmtId="165" fontId="24" fillId="0" borderId="66" xfId="0" applyNumberFormat="1" applyFont="1" applyBorder="1" applyProtection="1">
      <protection locked="0"/>
    </xf>
    <xf numFmtId="0" fontId="22" fillId="0" borderId="78" xfId="46" applyNumberFormat="1" applyFont="1" applyBorder="1" applyProtection="1">
      <alignment horizontal="left" wrapText="1" indent="1"/>
    </xf>
    <xf numFmtId="0" fontId="23" fillId="0" borderId="79" xfId="0" applyFont="1" applyBorder="1" applyProtection="1">
      <protection locked="0"/>
    </xf>
    <xf numFmtId="0" fontId="18" fillId="0" borderId="78" xfId="53" applyNumberFormat="1" applyFont="1" applyBorder="1" applyProtection="1">
      <alignment horizontal="left" wrapText="1" indent="2"/>
    </xf>
    <xf numFmtId="165" fontId="24" fillId="0" borderId="79" xfId="0" applyNumberFormat="1" applyFont="1" applyBorder="1" applyProtection="1">
      <protection locked="0"/>
    </xf>
    <xf numFmtId="0" fontId="22" fillId="0" borderId="78" xfId="53" applyNumberFormat="1" applyFont="1" applyBorder="1" applyProtection="1">
      <alignment horizontal="left" wrapText="1" indent="2"/>
    </xf>
    <xf numFmtId="165" fontId="23" fillId="0" borderId="79" xfId="0" applyNumberFormat="1" applyFont="1" applyBorder="1" applyProtection="1">
      <protection locked="0"/>
    </xf>
    <xf numFmtId="4" fontId="22" fillId="0" borderId="79" xfId="42" applyNumberFormat="1" applyFont="1" applyBorder="1" applyProtection="1">
      <alignment horizontal="right"/>
    </xf>
    <xf numFmtId="4" fontId="18" fillId="0" borderId="79" xfId="42" applyNumberFormat="1" applyFont="1" applyBorder="1" applyProtection="1">
      <alignment horizontal="right"/>
    </xf>
    <xf numFmtId="0" fontId="22" fillId="0" borderId="78" xfId="53" applyNumberFormat="1" applyFont="1" applyFill="1" applyBorder="1" applyProtection="1">
      <alignment horizontal="left" wrapText="1" indent="2"/>
    </xf>
    <xf numFmtId="0" fontId="18" fillId="0" borderId="67" xfId="53" applyNumberFormat="1" applyFont="1" applyBorder="1" applyProtection="1">
      <alignment horizontal="left" wrapText="1" indent="2"/>
    </xf>
    <xf numFmtId="49" fontId="18" fillId="0" borderId="68" xfId="55" applyNumberFormat="1" applyFont="1" applyBorder="1" applyProtection="1">
      <alignment horizontal="center"/>
    </xf>
    <xf numFmtId="4" fontId="18" fillId="0" borderId="68" xfId="42" applyNumberFormat="1" applyFont="1" applyBorder="1" applyProtection="1">
      <alignment horizontal="right"/>
    </xf>
    <xf numFmtId="4" fontId="18" fillId="0" borderId="80" xfId="42" applyNumberFormat="1" applyFont="1" applyBorder="1" applyProtection="1">
      <alignment horizontal="right"/>
    </xf>
    <xf numFmtId="0" fontId="22" fillId="0" borderId="75" xfId="7" applyNumberFormat="1" applyFont="1" applyBorder="1" applyAlignment="1" applyProtection="1">
      <alignment horizontal="center" vertical="center" wrapText="1"/>
    </xf>
    <xf numFmtId="0" fontId="23" fillId="0" borderId="61" xfId="0" applyFont="1" applyBorder="1" applyAlignment="1" applyProtection="1">
      <alignment horizontal="center"/>
      <protection locked="0"/>
    </xf>
    <xf numFmtId="0" fontId="23" fillId="0" borderId="62" xfId="0" applyFont="1" applyBorder="1" applyAlignment="1" applyProtection="1">
      <alignment horizontal="center"/>
      <protection locked="0"/>
    </xf>
    <xf numFmtId="165" fontId="24" fillId="0" borderId="65" xfId="0" applyNumberFormat="1" applyFont="1" applyBorder="1" applyProtection="1">
      <protection locked="0"/>
    </xf>
    <xf numFmtId="0" fontId="7" fillId="0" borderId="90" xfId="46" applyNumberFormat="1" applyBorder="1" applyProtection="1">
      <alignment horizontal="left" wrapText="1" indent="1"/>
    </xf>
    <xf numFmtId="0" fontId="18" fillId="0" borderId="94" xfId="53" applyNumberFormat="1" applyFont="1" applyBorder="1" applyProtection="1">
      <alignment horizontal="left" wrapText="1" indent="2"/>
    </xf>
    <xf numFmtId="0" fontId="7" fillId="0" borderId="94" xfId="53" applyNumberFormat="1" applyBorder="1" applyProtection="1">
      <alignment horizontal="left" wrapText="1" indent="2"/>
    </xf>
    <xf numFmtId="0" fontId="7" fillId="0" borderId="95" xfId="53" applyNumberFormat="1" applyBorder="1" applyProtection="1">
      <alignment horizontal="left" wrapText="1" indent="2"/>
    </xf>
    <xf numFmtId="0" fontId="18" fillId="0" borderId="96" xfId="53" applyNumberFormat="1" applyFont="1" applyBorder="1" applyProtection="1">
      <alignment horizontal="left" wrapText="1" indent="2"/>
    </xf>
    <xf numFmtId="0" fontId="7" fillId="0" borderId="97" xfId="53" applyNumberFormat="1" applyBorder="1" applyProtection="1">
      <alignment horizontal="left" wrapText="1" indent="2"/>
    </xf>
    <xf numFmtId="165" fontId="23" fillId="0" borderId="68" xfId="0" applyNumberFormat="1" applyFont="1" applyBorder="1" applyProtection="1">
      <protection locked="0"/>
    </xf>
    <xf numFmtId="165" fontId="23" fillId="0" borderId="80" xfId="0" applyNumberFormat="1" applyFont="1" applyBorder="1" applyProtection="1">
      <protection locked="0"/>
    </xf>
    <xf numFmtId="0" fontId="7" fillId="0" borderId="1" xfId="72" applyNumberFormat="1" applyBorder="1" applyProtection="1"/>
    <xf numFmtId="0" fontId="1" fillId="0" borderId="63" xfId="74" applyNumberFormat="1" applyBorder="1" applyProtection="1">
      <alignment horizontal="left" wrapText="1"/>
    </xf>
    <xf numFmtId="4" fontId="7" fillId="0" borderId="16" xfId="42" applyNumberFormat="1" applyProtection="1">
      <alignment horizontal="right"/>
    </xf>
    <xf numFmtId="0" fontId="25" fillId="0" borderId="0" xfId="0" applyFont="1" applyProtection="1">
      <protection locked="0"/>
    </xf>
    <xf numFmtId="49" fontId="26" fillId="0" borderId="1" xfId="23" applyNumberFormat="1" applyFont="1" applyProtection="1"/>
    <xf numFmtId="0" fontId="26" fillId="0" borderId="1" xfId="57" applyNumberFormat="1" applyFont="1" applyBorder="1" applyProtection="1"/>
    <xf numFmtId="49" fontId="23" fillId="0" borderId="1" xfId="23" applyNumberFormat="1" applyFont="1" applyProtection="1"/>
    <xf numFmtId="0" fontId="23" fillId="0" borderId="1" xfId="57" applyNumberFormat="1" applyFont="1" applyBorder="1" applyProtection="1"/>
    <xf numFmtId="0" fontId="23" fillId="0" borderId="1" xfId="5" applyNumberFormat="1" applyFont="1" applyProtection="1"/>
    <xf numFmtId="0" fontId="22" fillId="0" borderId="99" xfId="53" applyNumberFormat="1" applyFont="1" applyBorder="1" applyProtection="1">
      <alignment horizontal="left" wrapText="1" indent="2"/>
    </xf>
    <xf numFmtId="49" fontId="22" fillId="0" borderId="92" xfId="55" applyNumberFormat="1" applyFont="1" applyBorder="1" applyProtection="1">
      <alignment horizontal="center"/>
    </xf>
    <xf numFmtId="165" fontId="22" fillId="0" borderId="92" xfId="7" applyNumberFormat="1" applyFont="1" applyBorder="1" applyProtection="1"/>
    <xf numFmtId="165" fontId="23" fillId="0" borderId="93" xfId="0" applyNumberFormat="1" applyFont="1" applyBorder="1" applyProtection="1">
      <protection locked="0"/>
    </xf>
    <xf numFmtId="49" fontId="7" fillId="0" borderId="60" xfId="55" applyNumberFormat="1" applyBorder="1" applyProtection="1">
      <alignment horizontal="center"/>
    </xf>
    <xf numFmtId="0" fontId="7" fillId="0" borderId="78" xfId="53" applyNumberFormat="1" applyBorder="1" applyProtection="1">
      <alignment horizontal="left" wrapText="1" indent="2"/>
    </xf>
    <xf numFmtId="4" fontId="24" fillId="0" borderId="16" xfId="42" applyNumberFormat="1" applyFont="1" applyBorder="1" applyProtection="1">
      <alignment horizontal="right"/>
    </xf>
    <xf numFmtId="0" fontId="22" fillId="0" borderId="94" xfId="53" applyNumberFormat="1" applyFont="1" applyBorder="1" applyProtection="1">
      <alignment horizontal="left" wrapText="1" indent="2"/>
    </xf>
    <xf numFmtId="0" fontId="22" fillId="0" borderId="1" xfId="62" applyNumberFormat="1" applyFont="1" applyBorder="1" applyProtection="1">
      <alignment horizontal="left"/>
    </xf>
    <xf numFmtId="0" fontId="29" fillId="0" borderId="1" xfId="7" applyNumberFormat="1" applyFont="1" applyProtection="1"/>
    <xf numFmtId="0" fontId="22" fillId="0" borderId="1" xfId="73" applyNumberFormat="1" applyFont="1" applyBorder="1" applyProtection="1"/>
    <xf numFmtId="49" fontId="22" fillId="0" borderId="98" xfId="76" applyNumberFormat="1" applyFont="1" applyBorder="1" applyProtection="1">
      <alignment horizontal="center" wrapText="1"/>
    </xf>
    <xf numFmtId="0" fontId="30" fillId="0" borderId="0" xfId="0" applyFont="1"/>
    <xf numFmtId="0" fontId="31" fillId="0" borderId="92" xfId="0" applyFont="1" applyBorder="1" applyProtection="1">
      <protection locked="0"/>
    </xf>
    <xf numFmtId="0" fontId="31" fillId="0" borderId="93" xfId="0" applyFont="1" applyBorder="1" applyProtection="1">
      <protection locked="0"/>
    </xf>
    <xf numFmtId="0" fontId="31" fillId="0" borderId="1" xfId="0" applyFont="1" applyBorder="1" applyProtection="1">
      <protection locked="0"/>
    </xf>
    <xf numFmtId="0" fontId="31" fillId="0" borderId="61" xfId="0" applyFont="1" applyBorder="1" applyProtection="1">
      <protection locked="0"/>
    </xf>
    <xf numFmtId="0" fontId="31" fillId="0" borderId="62" xfId="0" applyFont="1" applyBorder="1" applyProtection="1">
      <protection locked="0"/>
    </xf>
    <xf numFmtId="0" fontId="23" fillId="0" borderId="0" xfId="0" applyFont="1"/>
    <xf numFmtId="0" fontId="31" fillId="0" borderId="0" xfId="0" applyFont="1"/>
    <xf numFmtId="0" fontId="23" fillId="0" borderId="1" xfId="62" applyNumberFormat="1" applyFont="1" applyBorder="1" applyProtection="1">
      <alignment horizontal="left"/>
    </xf>
    <xf numFmtId="49" fontId="23" fillId="0" borderId="1" xfId="63" applyNumberFormat="1" applyFont="1" applyBorder="1" applyProtection="1"/>
    <xf numFmtId="0" fontId="23" fillId="0" borderId="1" xfId="19" applyNumberFormat="1" applyFont="1" applyProtection="1"/>
    <xf numFmtId="49" fontId="23" fillId="0" borderId="89" xfId="37" applyNumberFormat="1" applyFont="1" applyBorder="1" applyProtection="1">
      <alignment horizontal="center" vertical="center" wrapText="1"/>
    </xf>
    <xf numFmtId="49" fontId="23" fillId="0" borderId="78" xfId="55" applyNumberFormat="1" applyFont="1" applyBorder="1" applyProtection="1">
      <alignment horizontal="center"/>
    </xf>
    <xf numFmtId="4" fontId="23" fillId="0" borderId="16" xfId="42" applyNumberFormat="1" applyFont="1" applyBorder="1" applyProtection="1">
      <alignment horizontal="right"/>
    </xf>
    <xf numFmtId="4" fontId="23" fillId="0" borderId="91" xfId="42" applyNumberFormat="1" applyFont="1" applyBorder="1" applyProtection="1">
      <alignment horizontal="right"/>
    </xf>
    <xf numFmtId="4" fontId="23" fillId="0" borderId="78" xfId="42" applyNumberFormat="1" applyFont="1" applyBorder="1" applyProtection="1">
      <alignment horizontal="right"/>
    </xf>
    <xf numFmtId="0" fontId="23" fillId="0" borderId="1" xfId="73" applyNumberFormat="1" applyFont="1" applyBorder="1" applyProtection="1"/>
    <xf numFmtId="0" fontId="26" fillId="0" borderId="1" xfId="62" applyNumberFormat="1" applyFont="1" applyBorder="1" applyProtection="1">
      <alignment horizontal="left"/>
    </xf>
    <xf numFmtId="0" fontId="26" fillId="0" borderId="0" xfId="0" applyFont="1"/>
    <xf numFmtId="0" fontId="32" fillId="0" borderId="0" xfId="0" applyFont="1"/>
    <xf numFmtId="0" fontId="18" fillId="0" borderId="100" xfId="65" applyNumberFormat="1" applyFont="1" applyBorder="1" applyProtection="1">
      <alignment horizontal="left" wrapText="1"/>
    </xf>
    <xf numFmtId="49" fontId="23" fillId="0" borderId="88" xfId="38" applyNumberFormat="1" applyFont="1" applyBorder="1" applyProtection="1">
      <alignment horizontal="center" vertical="center" wrapText="1"/>
    </xf>
    <xf numFmtId="49" fontId="18" fillId="0" borderId="101" xfId="66" applyNumberFormat="1" applyFont="1" applyBorder="1" applyProtection="1">
      <alignment horizontal="center" wrapText="1"/>
    </xf>
    <xf numFmtId="49" fontId="22" fillId="0" borderId="94" xfId="55" applyNumberFormat="1" applyFont="1" applyBorder="1" applyProtection="1">
      <alignment horizontal="center"/>
    </xf>
    <xf numFmtId="49" fontId="18" fillId="0" borderId="94" xfId="55" applyNumberFormat="1" applyFont="1" applyBorder="1" applyProtection="1">
      <alignment horizontal="center"/>
    </xf>
    <xf numFmtId="49" fontId="22" fillId="0" borderId="102" xfId="55" applyNumberFormat="1" applyFont="1" applyBorder="1" applyProtection="1">
      <alignment horizontal="center"/>
    </xf>
    <xf numFmtId="4" fontId="24" fillId="0" borderId="81" xfId="67" applyNumberFormat="1" applyFont="1" applyBorder="1" applyProtection="1">
      <alignment horizontal="right"/>
    </xf>
    <xf numFmtId="4" fontId="24" fillId="0" borderId="91" xfId="42" applyNumberFormat="1" applyFont="1" applyBorder="1" applyProtection="1">
      <alignment horizontal="right"/>
    </xf>
    <xf numFmtId="4" fontId="23" fillId="0" borderId="103" xfId="42" applyNumberFormat="1" applyFont="1" applyBorder="1" applyProtection="1">
      <alignment horizontal="right"/>
    </xf>
    <xf numFmtId="4" fontId="23" fillId="0" borderId="104" xfId="42" applyNumberFormat="1" applyFont="1" applyBorder="1" applyProtection="1">
      <alignment horizontal="right"/>
    </xf>
    <xf numFmtId="165" fontId="18" fillId="0" borderId="64" xfId="7" applyNumberFormat="1" applyFont="1" applyBorder="1" applyProtection="1"/>
    <xf numFmtId="0" fontId="22" fillId="0" borderId="99" xfId="7" applyNumberFormat="1" applyFont="1" applyBorder="1" applyProtection="1"/>
    <xf numFmtId="165" fontId="18" fillId="0" borderId="78" xfId="7" applyNumberFormat="1" applyFont="1" applyBorder="1" applyProtection="1"/>
    <xf numFmtId="165" fontId="22" fillId="0" borderId="78" xfId="7" applyNumberFormat="1" applyFont="1" applyBorder="1" applyProtection="1"/>
    <xf numFmtId="4" fontId="22" fillId="0" borderId="78" xfId="42" applyNumberFormat="1" applyFont="1" applyBorder="1" applyProtection="1">
      <alignment horizontal="right"/>
    </xf>
    <xf numFmtId="165" fontId="22" fillId="0" borderId="67" xfId="7" applyNumberFormat="1" applyFont="1" applyBorder="1" applyProtection="1"/>
    <xf numFmtId="0" fontId="22" fillId="0" borderId="75" xfId="7" applyNumberFormat="1" applyFont="1" applyBorder="1" applyProtection="1"/>
    <xf numFmtId="4" fontId="23" fillId="0" borderId="87" xfId="77" applyNumberFormat="1" applyFont="1" applyBorder="1" applyProtection="1">
      <alignment horizontal="right"/>
    </xf>
    <xf numFmtId="4" fontId="23" fillId="0" borderId="88" xfId="77" applyNumberFormat="1" applyFont="1" applyBorder="1" applyProtection="1">
      <alignment horizontal="right"/>
    </xf>
    <xf numFmtId="4" fontId="23" fillId="0" borderId="89" xfId="77" applyNumberFormat="1" applyFont="1" applyBorder="1" applyProtection="1">
      <alignment horizontal="right"/>
    </xf>
    <xf numFmtId="49" fontId="23" fillId="0" borderId="75" xfId="37" applyNumberFormat="1" applyFont="1" applyFill="1" applyBorder="1" applyProtection="1">
      <alignment horizontal="center" vertical="center" wrapText="1"/>
    </xf>
    <xf numFmtId="49" fontId="23" fillId="0" borderId="61" xfId="37" applyNumberFormat="1" applyFont="1" applyFill="1" applyBorder="1" applyProtection="1">
      <alignment horizontal="center" vertical="center" wrapText="1"/>
    </xf>
    <xf numFmtId="49" fontId="23" fillId="0" borderId="61" xfId="38" applyNumberFormat="1" applyFont="1" applyFill="1" applyBorder="1" applyProtection="1">
      <alignment horizontal="center" vertical="center" wrapText="1"/>
    </xf>
    <xf numFmtId="4" fontId="24" fillId="0" borderId="16" xfId="42" applyNumberFormat="1" applyFont="1" applyFill="1" applyBorder="1" applyProtection="1">
      <alignment horizontal="right"/>
    </xf>
    <xf numFmtId="49" fontId="24" fillId="0" borderId="60" xfId="48" applyNumberFormat="1" applyFont="1" applyFill="1" applyBorder="1" applyProtection="1">
      <alignment horizontal="center"/>
    </xf>
    <xf numFmtId="4" fontId="23" fillId="0" borderId="92" xfId="42" applyNumberFormat="1" applyFont="1" applyFill="1" applyBorder="1" applyProtection="1">
      <alignment horizontal="right"/>
    </xf>
    <xf numFmtId="4" fontId="22" fillId="0" borderId="60" xfId="42" applyNumberFormat="1" applyFont="1" applyFill="1" applyBorder="1" applyProtection="1">
      <alignment horizontal="right"/>
    </xf>
    <xf numFmtId="4" fontId="23" fillId="0" borderId="60" xfId="42" applyNumberFormat="1" applyFont="1" applyFill="1" applyBorder="1" applyProtection="1">
      <alignment horizontal="right"/>
    </xf>
    <xf numFmtId="4" fontId="24" fillId="0" borderId="60" xfId="42" applyNumberFormat="1" applyFont="1" applyFill="1" applyBorder="1" applyProtection="1">
      <alignment horizontal="right"/>
    </xf>
    <xf numFmtId="4" fontId="24" fillId="0" borderId="68" xfId="42" applyNumberFormat="1" applyFont="1" applyFill="1" applyBorder="1" applyProtection="1">
      <alignment horizontal="right"/>
    </xf>
    <xf numFmtId="49" fontId="23" fillId="0" borderId="88" xfId="35" applyNumberFormat="1" applyFont="1" applyFill="1" applyBorder="1" applyProtection="1">
      <alignment horizontal="center" vertical="center" wrapText="1"/>
    </xf>
    <xf numFmtId="4" fontId="23" fillId="0" borderId="16" xfId="42" applyNumberFormat="1" applyFont="1" applyFill="1" applyBorder="1" applyProtection="1">
      <alignment horizontal="right"/>
    </xf>
    <xf numFmtId="4" fontId="23" fillId="0" borderId="104" xfId="42" applyNumberFormat="1" applyFont="1" applyFill="1" applyBorder="1" applyProtection="1">
      <alignment horizontal="right"/>
    </xf>
    <xf numFmtId="0" fontId="23" fillId="0" borderId="1" xfId="73" applyNumberFormat="1" applyFont="1" applyFill="1" applyBorder="1" applyProtection="1"/>
    <xf numFmtId="4" fontId="23" fillId="0" borderId="88" xfId="77" applyNumberFormat="1" applyFont="1" applyFill="1" applyBorder="1" applyProtection="1">
      <alignment horizontal="right"/>
    </xf>
    <xf numFmtId="49" fontId="23" fillId="0" borderId="74" xfId="35" applyNumberFormat="1" applyFont="1" applyFill="1" applyBorder="1" applyAlignment="1" applyProtection="1">
      <alignment horizontal="center" vertical="center" wrapText="1"/>
    </xf>
    <xf numFmtId="0" fontId="27" fillId="0" borderId="1" xfId="59" applyNumberFormat="1" applyFont="1" applyFill="1" applyBorder="1" applyProtection="1"/>
    <xf numFmtId="0" fontId="28" fillId="0" borderId="1" xfId="59" applyNumberFormat="1" applyFont="1" applyFill="1" applyBorder="1" applyProtection="1"/>
    <xf numFmtId="0" fontId="25" fillId="0" borderId="0" xfId="0" applyFont="1" applyFill="1" applyProtection="1">
      <protection locked="0"/>
    </xf>
    <xf numFmtId="0" fontId="21" fillId="0" borderId="0" xfId="0" applyFont="1" applyFill="1" applyProtection="1">
      <protection locked="0"/>
    </xf>
    <xf numFmtId="4" fontId="18" fillId="0" borderId="16" xfId="42" applyNumberFormat="1" applyFont="1" applyProtection="1">
      <alignment horizontal="right"/>
    </xf>
    <xf numFmtId="4" fontId="7" fillId="0" borderId="84" xfId="42" applyNumberFormat="1" applyBorder="1" applyProtection="1">
      <alignment horizontal="right"/>
    </xf>
    <xf numFmtId="49" fontId="18" fillId="0" borderId="27" xfId="48" applyNumberFormat="1" applyFont="1" applyProtection="1">
      <alignment horizontal="center"/>
    </xf>
    <xf numFmtId="49" fontId="22" fillId="0" borderId="72" xfId="35" applyNumberFormat="1" applyFont="1" applyBorder="1" applyProtection="1">
      <alignment horizontal="center" vertical="center" wrapText="1"/>
    </xf>
    <xf numFmtId="49" fontId="22" fillId="0" borderId="73" xfId="35" applyNumberFormat="1" applyFont="1" applyBorder="1" applyProtection="1">
      <alignment horizontal="center" vertical="center" wrapText="1"/>
    </xf>
    <xf numFmtId="49" fontId="22" fillId="0" borderId="76" xfId="35" applyNumberFormat="1" applyFont="1" applyBorder="1" applyProtection="1">
      <alignment horizontal="center" vertical="center" wrapText="1"/>
    </xf>
    <xf numFmtId="49" fontId="22" fillId="0" borderId="77" xfId="35" applyNumberFormat="1" applyFont="1" applyBorder="1" applyProtection="1">
      <alignment horizontal="center" vertical="center" wrapText="1"/>
    </xf>
    <xf numFmtId="49" fontId="22" fillId="0" borderId="69" xfId="35" applyNumberFormat="1" applyFont="1" applyFill="1" applyBorder="1" applyAlignment="1" applyProtection="1">
      <alignment horizontal="center" vertical="center" wrapText="1"/>
    </xf>
    <xf numFmtId="0" fontId="23" fillId="0" borderId="69" xfId="0" applyFont="1" applyFill="1" applyBorder="1" applyAlignment="1">
      <alignment horizontal="center" vertical="center" wrapText="1"/>
    </xf>
    <xf numFmtId="0" fontId="22" fillId="0" borderId="69" xfId="7" applyNumberFormat="1" applyFont="1" applyBorder="1" applyAlignment="1" applyProtection="1">
      <alignment horizontal="center" vertical="center" wrapText="1"/>
    </xf>
    <xf numFmtId="0" fontId="23" fillId="0" borderId="70" xfId="0" applyFont="1" applyBorder="1" applyAlignment="1">
      <alignment horizontal="center" vertical="center" wrapText="1"/>
    </xf>
    <xf numFmtId="49" fontId="7" fillId="0" borderId="81" xfId="35" applyNumberFormat="1" applyBorder="1" applyProtection="1">
      <alignment horizontal="center" vertical="center" wrapText="1"/>
    </xf>
    <xf numFmtId="49" fontId="7" fillId="0" borderId="84" xfId="35" applyBorder="1">
      <alignment horizontal="center" vertical="center" wrapText="1"/>
    </xf>
    <xf numFmtId="49" fontId="22" fillId="0" borderId="82" xfId="35" applyNumberFormat="1" applyFont="1" applyBorder="1" applyProtection="1">
      <alignment horizontal="center" vertical="center" wrapText="1"/>
    </xf>
    <xf numFmtId="49" fontId="22" fillId="0" borderId="85" xfId="35" applyFont="1" applyBorder="1">
      <alignment horizontal="center" vertical="center" wrapText="1"/>
    </xf>
    <xf numFmtId="49" fontId="23" fillId="0" borderId="83" xfId="35" applyNumberFormat="1" applyFont="1" applyBorder="1" applyAlignment="1" applyProtection="1">
      <alignment horizontal="center" vertical="center" wrapText="1"/>
    </xf>
    <xf numFmtId="0" fontId="23" fillId="0" borderId="86" xfId="0" applyFont="1" applyBorder="1" applyAlignment="1">
      <alignment horizontal="center" vertical="center" wrapText="1"/>
    </xf>
    <xf numFmtId="49" fontId="23" fillId="0" borderId="71" xfId="35" applyNumberFormat="1" applyFont="1" applyBorder="1" applyAlignment="1" applyProtection="1">
      <alignment horizontal="center" vertical="center" wrapText="1"/>
    </xf>
    <xf numFmtId="0" fontId="23" fillId="0" borderId="61" xfId="0" applyFont="1" applyBorder="1" applyAlignment="1">
      <alignment horizontal="center" vertical="center" wrapText="1"/>
    </xf>
    <xf numFmtId="0" fontId="23" fillId="0" borderId="62" xfId="0" applyFont="1" applyBorder="1" applyAlignment="1">
      <alignment horizontal="center" vertical="center" wrapText="1"/>
    </xf>
    <xf numFmtId="0" fontId="22" fillId="0" borderId="75" xfId="7" applyNumberFormat="1" applyFont="1" applyBorder="1" applyAlignment="1" applyProtection="1">
      <alignment horizontal="center" vertical="justify" wrapText="1"/>
    </xf>
    <xf numFmtId="0" fontId="23" fillId="0" borderId="61" xfId="0" applyFont="1" applyBorder="1" applyAlignment="1">
      <alignment horizontal="center" vertical="justify" wrapText="1"/>
    </xf>
    <xf numFmtId="0" fontId="23" fillId="0" borderId="62" xfId="0" applyFont="1" applyBorder="1" applyAlignment="1">
      <alignment horizontal="center" vertical="justify" wrapText="1"/>
    </xf>
    <xf numFmtId="4" fontId="18" fillId="0" borderId="18" xfId="67" applyNumberFormat="1" applyFont="1" applyProtection="1">
      <alignment horizontal="right"/>
    </xf>
    <xf numFmtId="49" fontId="18" fillId="0" borderId="16" xfId="55" applyNumberFormat="1" applyFont="1" applyProtection="1">
      <alignment horizontal="center"/>
    </xf>
    <xf numFmtId="0" fontId="22" fillId="0" borderId="75" xfId="7" applyNumberFormat="1" applyFont="1" applyBorder="1" applyAlignment="1" applyProtection="1">
      <alignment horizontal="center"/>
    </xf>
    <xf numFmtId="49" fontId="23" fillId="0" borderId="87" xfId="35" applyNumberFormat="1" applyFont="1" applyBorder="1" applyProtection="1">
      <alignment horizontal="center" vertical="center" wrapText="1"/>
    </xf>
    <xf numFmtId="49" fontId="23" fillId="0" borderId="89" xfId="38" applyNumberFormat="1" applyFont="1" applyBorder="1" applyProtection="1">
      <alignment horizontal="center" vertical="center" wrapText="1"/>
    </xf>
    <xf numFmtId="49" fontId="7" fillId="0" borderId="98" xfId="35" applyNumberFormat="1" applyBorder="1" applyProtection="1">
      <alignment horizontal="center" vertical="center" wrapText="1"/>
    </xf>
    <xf numFmtId="49" fontId="22" fillId="0" borderId="63" xfId="35" applyNumberFormat="1" applyFont="1" applyBorder="1" applyProtection="1">
      <alignment horizontal="center" vertical="center" wrapText="1"/>
    </xf>
  </cellXfs>
  <cellStyles count="186">
    <cellStyle name="br" xfId="181"/>
    <cellStyle name="col" xfId="180"/>
    <cellStyle name="style0" xfId="182"/>
    <cellStyle name="td" xfId="183"/>
    <cellStyle name="tr" xfId="179"/>
    <cellStyle name="xl100" xfId="64"/>
    <cellStyle name="xl101" xfId="69"/>
    <cellStyle name="xl102" xfId="79"/>
    <cellStyle name="xl103" xfId="83"/>
    <cellStyle name="xl104" xfId="91"/>
    <cellStyle name="xl105" xfId="86"/>
    <cellStyle name="xl106" xfId="94"/>
    <cellStyle name="xl107" xfId="97"/>
    <cellStyle name="xl108" xfId="81"/>
    <cellStyle name="xl109" xfId="84"/>
    <cellStyle name="xl110" xfId="92"/>
    <cellStyle name="xl111" xfId="96"/>
    <cellStyle name="xl112" xfId="82"/>
    <cellStyle name="xl113" xfId="85"/>
    <cellStyle name="xl114" xfId="87"/>
    <cellStyle name="xl115" xfId="93"/>
    <cellStyle name="xl116" xfId="88"/>
    <cellStyle name="xl117" xfId="95"/>
    <cellStyle name="xl118" xfId="89"/>
    <cellStyle name="xl119" xfId="90"/>
    <cellStyle name="xl120" xfId="99"/>
    <cellStyle name="xl121" xfId="123"/>
    <cellStyle name="xl122" xfId="127"/>
    <cellStyle name="xl123" xfId="131"/>
    <cellStyle name="xl124" xfId="148"/>
    <cellStyle name="xl125" xfId="150"/>
    <cellStyle name="xl126" xfId="151"/>
    <cellStyle name="xl127" xfId="98"/>
    <cellStyle name="xl128" xfId="156"/>
    <cellStyle name="xl129" xfId="174"/>
    <cellStyle name="xl130" xfId="177"/>
    <cellStyle name="xl131" xfId="100"/>
    <cellStyle name="xl132" xfId="104"/>
    <cellStyle name="xl133" xfId="107"/>
    <cellStyle name="xl134" xfId="109"/>
    <cellStyle name="xl135" xfId="114"/>
    <cellStyle name="xl136" xfId="116"/>
    <cellStyle name="xl137" xfId="118"/>
    <cellStyle name="xl138" xfId="119"/>
    <cellStyle name="xl139" xfId="124"/>
    <cellStyle name="xl140" xfId="128"/>
    <cellStyle name="xl141" xfId="132"/>
    <cellStyle name="xl142" xfId="136"/>
    <cellStyle name="xl143" xfId="139"/>
    <cellStyle name="xl144" xfId="142"/>
    <cellStyle name="xl145" xfId="144"/>
    <cellStyle name="xl146" xfId="145"/>
    <cellStyle name="xl147" xfId="157"/>
    <cellStyle name="xl148" xfId="105"/>
    <cellStyle name="xl149" xfId="108"/>
    <cellStyle name="xl150" xfId="110"/>
    <cellStyle name="xl151" xfId="115"/>
    <cellStyle name="xl152" xfId="117"/>
    <cellStyle name="xl153" xfId="120"/>
    <cellStyle name="xl154" xfId="125"/>
    <cellStyle name="xl155" xfId="129"/>
    <cellStyle name="xl156" xfId="133"/>
    <cellStyle name="xl157" xfId="135"/>
    <cellStyle name="xl158" xfId="137"/>
    <cellStyle name="xl159" xfId="146"/>
    <cellStyle name="xl160" xfId="153"/>
    <cellStyle name="xl161" xfId="158"/>
    <cellStyle name="xl162" xfId="159"/>
    <cellStyle name="xl163" xfId="160"/>
    <cellStyle name="xl164" xfId="161"/>
    <cellStyle name="xl165" xfId="162"/>
    <cellStyle name="xl166" xfId="163"/>
    <cellStyle name="xl167" xfId="164"/>
    <cellStyle name="xl168" xfId="165"/>
    <cellStyle name="xl169" xfId="166"/>
    <cellStyle name="xl170" xfId="167"/>
    <cellStyle name="xl171" xfId="168"/>
    <cellStyle name="xl172" xfId="103"/>
    <cellStyle name="xl173" xfId="111"/>
    <cellStyle name="xl174" xfId="121"/>
    <cellStyle name="xl175" xfId="126"/>
    <cellStyle name="xl176" xfId="130"/>
    <cellStyle name="xl177" xfId="134"/>
    <cellStyle name="xl178" xfId="149"/>
    <cellStyle name="xl179" xfId="112"/>
    <cellStyle name="xl180" xfId="154"/>
    <cellStyle name="xl181" xfId="169"/>
    <cellStyle name="xl182" xfId="172"/>
    <cellStyle name="xl183" xfId="175"/>
    <cellStyle name="xl184" xfId="178"/>
    <cellStyle name="xl185" xfId="170"/>
    <cellStyle name="xl186" xfId="173"/>
    <cellStyle name="xl187" xfId="171"/>
    <cellStyle name="xl188" xfId="101"/>
    <cellStyle name="xl189" xfId="138"/>
    <cellStyle name="xl190" xfId="140"/>
    <cellStyle name="xl191" xfId="143"/>
    <cellStyle name="xl192" xfId="147"/>
    <cellStyle name="xl193" xfId="152"/>
    <cellStyle name="xl194" xfId="113"/>
    <cellStyle name="xl195" xfId="155"/>
    <cellStyle name="xl196" xfId="122"/>
    <cellStyle name="xl197" xfId="176"/>
    <cellStyle name="xl198" xfId="102"/>
    <cellStyle name="xl199" xfId="141"/>
    <cellStyle name="xl200" xfId="106"/>
    <cellStyle name="xl21" xfId="184"/>
    <cellStyle name="xl22" xfId="1"/>
    <cellStyle name="xl23" xfId="8"/>
    <cellStyle name="xl24" xfId="12"/>
    <cellStyle name="xl25" xfId="19"/>
    <cellStyle name="xl26" xfId="7"/>
    <cellStyle name="xl27" xfId="5"/>
    <cellStyle name="xl28" xfId="35"/>
    <cellStyle name="xl29" xfId="39"/>
    <cellStyle name="xl30" xfId="46"/>
    <cellStyle name="xl31" xfId="53"/>
    <cellStyle name="xl32" xfId="185"/>
    <cellStyle name="xl33" xfId="13"/>
    <cellStyle name="xl34" xfId="30"/>
    <cellStyle name="xl35" xfId="40"/>
    <cellStyle name="xl36" xfId="47"/>
    <cellStyle name="xl37" xfId="54"/>
    <cellStyle name="xl38" xfId="57"/>
    <cellStyle name="xl39" xfId="31"/>
    <cellStyle name="xl40" xfId="23"/>
    <cellStyle name="xl41" xfId="41"/>
    <cellStyle name="xl42" xfId="48"/>
    <cellStyle name="xl43" xfId="55"/>
    <cellStyle name="xl44" xfId="37"/>
    <cellStyle name="xl45" xfId="38"/>
    <cellStyle name="xl46" xfId="42"/>
    <cellStyle name="xl47" xfId="59"/>
    <cellStyle name="xl48" xfId="2"/>
    <cellStyle name="xl49" xfId="20"/>
    <cellStyle name="xl50" xfId="26"/>
    <cellStyle name="xl51" xfId="28"/>
    <cellStyle name="xl52" xfId="9"/>
    <cellStyle name="xl53" xfId="14"/>
    <cellStyle name="xl54" xfId="21"/>
    <cellStyle name="xl55" xfId="3"/>
    <cellStyle name="xl56" xfId="34"/>
    <cellStyle name="xl57" xfId="10"/>
    <cellStyle name="xl58" xfId="15"/>
    <cellStyle name="xl59" xfId="22"/>
    <cellStyle name="xl60" xfId="25"/>
    <cellStyle name="xl61" xfId="27"/>
    <cellStyle name="xl62" xfId="29"/>
    <cellStyle name="xl63" xfId="32"/>
    <cellStyle name="xl64" xfId="33"/>
    <cellStyle name="xl65" xfId="4"/>
    <cellStyle name="xl66" xfId="11"/>
    <cellStyle name="xl67" xfId="16"/>
    <cellStyle name="xl68" xfId="43"/>
    <cellStyle name="xl69" xfId="6"/>
    <cellStyle name="xl70" xfId="17"/>
    <cellStyle name="xl71" xfId="24"/>
    <cellStyle name="xl72" xfId="36"/>
    <cellStyle name="xl73" xfId="44"/>
    <cellStyle name="xl74" xfId="49"/>
    <cellStyle name="xl75" xfId="56"/>
    <cellStyle name="xl76" xfId="58"/>
    <cellStyle name="xl77" xfId="18"/>
    <cellStyle name="xl78" xfId="45"/>
    <cellStyle name="xl79" xfId="50"/>
    <cellStyle name="xl80" xfId="51"/>
    <cellStyle name="xl81" xfId="52"/>
    <cellStyle name="xl82" xfId="60"/>
    <cellStyle name="xl83" xfId="62"/>
    <cellStyle name="xl84" xfId="65"/>
    <cellStyle name="xl85" xfId="72"/>
    <cellStyle name="xl86" xfId="74"/>
    <cellStyle name="xl87" xfId="61"/>
    <cellStyle name="xl88" xfId="70"/>
    <cellStyle name="xl89" xfId="73"/>
    <cellStyle name="xl90" xfId="75"/>
    <cellStyle name="xl91" xfId="80"/>
    <cellStyle name="xl92" xfId="66"/>
    <cellStyle name="xl93" xfId="76"/>
    <cellStyle name="xl94" xfId="63"/>
    <cellStyle name="xl95" xfId="67"/>
    <cellStyle name="xl96" xfId="77"/>
    <cellStyle name="xl97" xfId="68"/>
    <cellStyle name="xl98" xfId="71"/>
    <cellStyle name="xl99" xfId="7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75"/>
  <sheetViews>
    <sheetView zoomScale="136" zoomScaleNormal="136" zoomScaleSheetLayoutView="70" zoomScalePageLayoutView="70" workbookViewId="0">
      <selection activeCell="E12" sqref="E12"/>
    </sheetView>
  </sheetViews>
  <sheetFormatPr defaultColWidth="8.5703125" defaultRowHeight="15" x14ac:dyDescent="0.25"/>
  <cols>
    <col min="1" max="1" width="63.5703125" style="1" customWidth="1"/>
    <col min="2" max="2" width="23.5703125" style="5" customWidth="1"/>
    <col min="3" max="3" width="15.28515625" style="62" customWidth="1"/>
    <col min="4" max="4" width="17.5703125" style="5" customWidth="1"/>
    <col min="5" max="5" width="15.5703125" style="5" customWidth="1"/>
    <col min="6" max="6" width="13.28515625" style="1" customWidth="1"/>
    <col min="7" max="7" width="12" style="1" customWidth="1"/>
    <col min="8" max="16384" width="8.5703125" style="1"/>
  </cols>
  <sheetData>
    <row r="2" spans="1:7" x14ac:dyDescent="0.25">
      <c r="A2" s="9" t="s">
        <v>231</v>
      </c>
    </row>
    <row r="3" spans="1:7" ht="24.75" customHeight="1" thickBot="1" x14ac:dyDescent="0.3">
      <c r="A3" s="10" t="s">
        <v>0</v>
      </c>
      <c r="B3" s="12"/>
      <c r="C3" s="63"/>
      <c r="D3" s="65"/>
      <c r="E3" s="67"/>
      <c r="F3" s="13"/>
      <c r="G3" s="14"/>
    </row>
    <row r="4" spans="1:7" ht="16.5" customHeight="1" thickBot="1" x14ac:dyDescent="0.3">
      <c r="A4" s="143" t="s">
        <v>1</v>
      </c>
      <c r="B4" s="145" t="s">
        <v>2</v>
      </c>
      <c r="C4" s="135" t="s">
        <v>210</v>
      </c>
      <c r="D4" s="147" t="s">
        <v>208</v>
      </c>
      <c r="E4" s="148"/>
      <c r="F4" s="149" t="s">
        <v>213</v>
      </c>
      <c r="G4" s="150"/>
    </row>
    <row r="5" spans="1:7" ht="69" customHeight="1" thickBot="1" x14ac:dyDescent="0.3">
      <c r="A5" s="144"/>
      <c r="B5" s="146"/>
      <c r="C5" s="120" t="s">
        <v>232</v>
      </c>
      <c r="D5" s="121" t="s">
        <v>249</v>
      </c>
      <c r="E5" s="120" t="s">
        <v>240</v>
      </c>
      <c r="F5" s="7" t="s">
        <v>241</v>
      </c>
      <c r="G5" s="8" t="s">
        <v>242</v>
      </c>
    </row>
    <row r="6" spans="1:7" ht="11.45" customHeight="1" thickBot="1" x14ac:dyDescent="0.3">
      <c r="A6" s="26" t="s">
        <v>4</v>
      </c>
      <c r="B6" s="27" t="s">
        <v>5</v>
      </c>
      <c r="C6" s="122" t="s">
        <v>6</v>
      </c>
      <c r="D6" s="122" t="s">
        <v>7</v>
      </c>
      <c r="E6" s="122" t="s">
        <v>8</v>
      </c>
      <c r="F6" s="28" t="s">
        <v>211</v>
      </c>
      <c r="G6" s="29" t="s">
        <v>212</v>
      </c>
    </row>
    <row r="7" spans="1:7" s="6" customFormat="1" ht="21.75" customHeight="1" x14ac:dyDescent="0.25">
      <c r="A7" s="30" t="s">
        <v>214</v>
      </c>
      <c r="B7" s="31" t="s">
        <v>10</v>
      </c>
      <c r="C7" s="123">
        <v>2135024874.3199999</v>
      </c>
      <c r="D7" s="123">
        <v>2576508964.4400001</v>
      </c>
      <c r="E7" s="140">
        <v>1917391444.6700001</v>
      </c>
      <c r="F7" s="32">
        <f>E7/D7*100</f>
        <v>74.41819419738529</v>
      </c>
      <c r="G7" s="33">
        <f>E7/C7*100</f>
        <v>89.806515499295273</v>
      </c>
    </row>
    <row r="8" spans="1:7" ht="15" customHeight="1" x14ac:dyDescent="0.25">
      <c r="A8" s="34" t="s">
        <v>12</v>
      </c>
      <c r="B8" s="18"/>
      <c r="C8" s="124"/>
      <c r="D8" s="124"/>
      <c r="E8" s="142"/>
      <c r="F8" s="19"/>
      <c r="G8" s="35"/>
    </row>
    <row r="9" spans="1:7" x14ac:dyDescent="0.25">
      <c r="A9" s="36" t="s">
        <v>13</v>
      </c>
      <c r="B9" s="20" t="s">
        <v>14</v>
      </c>
      <c r="C9" s="123">
        <v>521534007.13999999</v>
      </c>
      <c r="D9" s="123">
        <v>960617546.82000005</v>
      </c>
      <c r="E9" s="140">
        <v>866400885.78999996</v>
      </c>
      <c r="F9" s="16">
        <f t="shared" ref="F9:F45" si="0">E9/D9*100</f>
        <v>90.192073698643952</v>
      </c>
      <c r="G9" s="37">
        <f t="shared" ref="G9:G45" si="1">E9/C9*100</f>
        <v>166.12548250519438</v>
      </c>
    </row>
    <row r="10" spans="1:7" x14ac:dyDescent="0.25">
      <c r="A10" s="36" t="s">
        <v>15</v>
      </c>
      <c r="B10" s="20" t="s">
        <v>16</v>
      </c>
      <c r="C10" s="123">
        <v>393492412.19</v>
      </c>
      <c r="D10" s="123">
        <v>755545058.74000001</v>
      </c>
      <c r="E10" s="140">
        <v>682728921.90999997</v>
      </c>
      <c r="F10" s="16">
        <f t="shared" si="0"/>
        <v>90.36243623227007</v>
      </c>
      <c r="G10" s="37">
        <f t="shared" si="1"/>
        <v>173.5049776716763</v>
      </c>
    </row>
    <row r="11" spans="1:7" x14ac:dyDescent="0.25">
      <c r="A11" s="68" t="s">
        <v>17</v>
      </c>
      <c r="B11" s="69" t="s">
        <v>18</v>
      </c>
      <c r="C11" s="125">
        <f>SUM(C12:C18)</f>
        <v>393492412.19</v>
      </c>
      <c r="D11" s="125">
        <v>755545058.74000001</v>
      </c>
      <c r="E11" s="61">
        <v>682728921.90999997</v>
      </c>
      <c r="F11" s="70">
        <f t="shared" si="0"/>
        <v>90.36243623227007</v>
      </c>
      <c r="G11" s="71">
        <f t="shared" si="1"/>
        <v>173.5049776716763</v>
      </c>
    </row>
    <row r="12" spans="1:7" ht="69" customHeight="1" x14ac:dyDescent="0.25">
      <c r="A12" s="38" t="s">
        <v>19</v>
      </c>
      <c r="B12" s="21" t="s">
        <v>20</v>
      </c>
      <c r="C12" s="127">
        <v>329822789.06999999</v>
      </c>
      <c r="D12" s="127">
        <v>687145058.74000001</v>
      </c>
      <c r="E12" s="61">
        <v>575994621.45000005</v>
      </c>
      <c r="F12" s="23">
        <f t="shared" si="0"/>
        <v>83.824312512147927</v>
      </c>
      <c r="G12" s="39">
        <f t="shared" si="1"/>
        <v>174.63760556816882</v>
      </c>
    </row>
    <row r="13" spans="1:7" ht="66.75" customHeight="1" x14ac:dyDescent="0.25">
      <c r="A13" s="38" t="s">
        <v>21</v>
      </c>
      <c r="B13" s="21" t="s">
        <v>22</v>
      </c>
      <c r="C13" s="127">
        <v>4875241.3</v>
      </c>
      <c r="D13" s="127">
        <v>12000000</v>
      </c>
      <c r="E13" s="61">
        <v>6955120.6500000004</v>
      </c>
      <c r="F13" s="23">
        <f t="shared" si="0"/>
        <v>57.959338750000001</v>
      </c>
      <c r="G13" s="39">
        <f t="shared" si="1"/>
        <v>142.66208013129526</v>
      </c>
    </row>
    <row r="14" spans="1:7" ht="47.25" customHeight="1" x14ac:dyDescent="0.25">
      <c r="A14" s="38" t="s">
        <v>23</v>
      </c>
      <c r="B14" s="21" t="s">
        <v>24</v>
      </c>
      <c r="C14" s="127">
        <v>13815205.939999999</v>
      </c>
      <c r="D14" s="127">
        <v>24000000</v>
      </c>
      <c r="E14" s="61">
        <v>32254383.010000002</v>
      </c>
      <c r="F14" s="23">
        <f t="shared" si="0"/>
        <v>134.39326254166667</v>
      </c>
      <c r="G14" s="39">
        <f t="shared" si="1"/>
        <v>233.47015708692362</v>
      </c>
    </row>
    <row r="15" spans="1:7" ht="55.5" customHeight="1" x14ac:dyDescent="0.25">
      <c r="A15" s="38" t="s">
        <v>25</v>
      </c>
      <c r="B15" s="21" t="s">
        <v>26</v>
      </c>
      <c r="C15" s="127">
        <v>1472206.65</v>
      </c>
      <c r="D15" s="127">
        <v>3400000</v>
      </c>
      <c r="E15" s="61">
        <v>190206.6</v>
      </c>
      <c r="F15" s="23">
        <f t="shared" si="0"/>
        <v>5.594311764705882</v>
      </c>
      <c r="G15" s="39">
        <f t="shared" si="1"/>
        <v>12.919830242581776</v>
      </c>
    </row>
    <row r="16" spans="1:7" ht="83.25" customHeight="1" x14ac:dyDescent="0.25">
      <c r="A16" s="38" t="s">
        <v>27</v>
      </c>
      <c r="B16" s="21" t="s">
        <v>28</v>
      </c>
      <c r="C16" s="127">
        <v>38203122</v>
      </c>
      <c r="D16" s="127">
        <v>13000000</v>
      </c>
      <c r="E16" s="61">
        <v>22614390.32</v>
      </c>
      <c r="F16" s="23">
        <f t="shared" si="0"/>
        <v>173.95684861538462</v>
      </c>
      <c r="G16" s="39">
        <f t="shared" si="1"/>
        <v>59.19513677442383</v>
      </c>
    </row>
    <row r="17" spans="1:7" ht="52.5" customHeight="1" x14ac:dyDescent="0.25">
      <c r="A17" s="38" t="s">
        <v>29</v>
      </c>
      <c r="B17" s="21" t="s">
        <v>30</v>
      </c>
      <c r="C17" s="127">
        <v>5023142.16</v>
      </c>
      <c r="D17" s="127">
        <v>12000000</v>
      </c>
      <c r="E17" s="61">
        <v>8297950.9400000004</v>
      </c>
      <c r="F17" s="23">
        <f t="shared" si="0"/>
        <v>69.149591166666667</v>
      </c>
      <c r="G17" s="39">
        <f t="shared" si="1"/>
        <v>165.19442762495896</v>
      </c>
    </row>
    <row r="18" spans="1:7" ht="45.75" x14ac:dyDescent="0.25">
      <c r="A18" s="38" t="s">
        <v>31</v>
      </c>
      <c r="B18" s="21" t="s">
        <v>32</v>
      </c>
      <c r="C18" s="127">
        <v>280705.07</v>
      </c>
      <c r="D18" s="127">
        <v>4000000</v>
      </c>
      <c r="E18" s="61">
        <v>36422248.939999998</v>
      </c>
      <c r="F18" s="23">
        <f t="shared" si="0"/>
        <v>910.55622349999987</v>
      </c>
      <c r="G18" s="39">
        <f t="shared" si="1"/>
        <v>12975.272922573145</v>
      </c>
    </row>
    <row r="19" spans="1:7" ht="23.25" x14ac:dyDescent="0.25">
      <c r="A19" s="36" t="s">
        <v>33</v>
      </c>
      <c r="B19" s="20" t="s">
        <v>34</v>
      </c>
      <c r="C19" s="128">
        <v>21574931.489999998</v>
      </c>
      <c r="D19" s="128">
        <v>32934836</v>
      </c>
      <c r="E19" s="140">
        <v>22457413.239999998</v>
      </c>
      <c r="F19" s="16">
        <f t="shared" si="0"/>
        <v>68.187414809049002</v>
      </c>
      <c r="G19" s="37">
        <f t="shared" si="1"/>
        <v>104.09031078689186</v>
      </c>
    </row>
    <row r="20" spans="1:7" ht="23.25" x14ac:dyDescent="0.25">
      <c r="A20" s="38" t="s">
        <v>35</v>
      </c>
      <c r="B20" s="21" t="s">
        <v>36</v>
      </c>
      <c r="C20" s="127">
        <v>21574931.489999998</v>
      </c>
      <c r="D20" s="127">
        <v>33015482</v>
      </c>
      <c r="E20" s="61">
        <v>22457413.239999998</v>
      </c>
      <c r="F20" s="23">
        <f t="shared" si="0"/>
        <v>68.0208553066104</v>
      </c>
      <c r="G20" s="39">
        <f t="shared" si="1"/>
        <v>104.09031078689186</v>
      </c>
    </row>
    <row r="21" spans="1:7" x14ac:dyDescent="0.25">
      <c r="A21" s="36" t="s">
        <v>37</v>
      </c>
      <c r="B21" s="20" t="s">
        <v>38</v>
      </c>
      <c r="C21" s="128">
        <f>SUM(C22:C25)</f>
        <v>12393510.300000001</v>
      </c>
      <c r="D21" s="128">
        <v>18370000</v>
      </c>
      <c r="E21" s="140">
        <v>24952617.079999998</v>
      </c>
      <c r="F21" s="16">
        <f t="shared" si="0"/>
        <v>135.83351703864997</v>
      </c>
      <c r="G21" s="37">
        <f t="shared" si="1"/>
        <v>201.33615477771457</v>
      </c>
    </row>
    <row r="22" spans="1:7" ht="16.5" customHeight="1" x14ac:dyDescent="0.25">
      <c r="A22" s="38" t="s">
        <v>39</v>
      </c>
      <c r="B22" s="21" t="s">
        <v>40</v>
      </c>
      <c r="C22" s="127">
        <v>3456742.19</v>
      </c>
      <c r="D22" s="127">
        <v>5000000</v>
      </c>
      <c r="E22" s="61">
        <v>5632011.46</v>
      </c>
      <c r="F22" s="23">
        <f t="shared" si="0"/>
        <v>112.64022920000001</v>
      </c>
      <c r="G22" s="39">
        <f t="shared" si="1"/>
        <v>162.92830504666591</v>
      </c>
    </row>
    <row r="23" spans="1:7" x14ac:dyDescent="0.25">
      <c r="A23" s="38" t="s">
        <v>41</v>
      </c>
      <c r="B23" s="21" t="s">
        <v>42</v>
      </c>
      <c r="C23" s="127">
        <v>-374909.47</v>
      </c>
      <c r="D23" s="127" t="s">
        <v>11</v>
      </c>
      <c r="E23" s="127">
        <v>143811.48000000001</v>
      </c>
      <c r="F23" s="22" t="s">
        <v>11</v>
      </c>
      <c r="G23" s="39">
        <f t="shared" si="1"/>
        <v>-38.358988371245999</v>
      </c>
    </row>
    <row r="24" spans="1:7" x14ac:dyDescent="0.25">
      <c r="A24" s="38" t="s">
        <v>43</v>
      </c>
      <c r="B24" s="21" t="s">
        <v>44</v>
      </c>
      <c r="C24" s="127">
        <v>1196150.29</v>
      </c>
      <c r="D24" s="127">
        <v>370000</v>
      </c>
      <c r="E24" s="127">
        <v>97419.7</v>
      </c>
      <c r="F24" s="23">
        <f t="shared" si="0"/>
        <v>26.329648648648647</v>
      </c>
      <c r="G24" s="39">
        <f t="shared" si="1"/>
        <v>8.1444364319804663</v>
      </c>
    </row>
    <row r="25" spans="1:7" ht="17.25" customHeight="1" x14ac:dyDescent="0.25">
      <c r="A25" s="38" t="s">
        <v>45</v>
      </c>
      <c r="B25" s="21" t="s">
        <v>46</v>
      </c>
      <c r="C25" s="127">
        <v>8115527.29</v>
      </c>
      <c r="D25" s="127">
        <v>13000000</v>
      </c>
      <c r="E25" s="61">
        <v>19079374.440000001</v>
      </c>
      <c r="F25" s="23">
        <f t="shared" si="0"/>
        <v>146.76441876923079</v>
      </c>
      <c r="G25" s="39">
        <f t="shared" si="1"/>
        <v>235.09716323065933</v>
      </c>
    </row>
    <row r="26" spans="1:7" x14ac:dyDescent="0.25">
      <c r="A26" s="36" t="s">
        <v>47</v>
      </c>
      <c r="B26" s="20" t="s">
        <v>48</v>
      </c>
      <c r="C26" s="128">
        <v>6130312.9900000002</v>
      </c>
      <c r="D26" s="128">
        <v>9800000</v>
      </c>
      <c r="E26" s="128">
        <v>11185814.41</v>
      </c>
      <c r="F26" s="16">
        <f t="shared" si="0"/>
        <v>114.14096336734694</v>
      </c>
      <c r="G26" s="37">
        <f t="shared" si="1"/>
        <v>182.46726436719831</v>
      </c>
    </row>
    <row r="27" spans="1:7" ht="23.25" x14ac:dyDescent="0.25">
      <c r="A27" s="36" t="s">
        <v>222</v>
      </c>
      <c r="B27" s="20" t="s">
        <v>209</v>
      </c>
      <c r="C27" s="128">
        <v>264.74</v>
      </c>
      <c r="D27" s="128" t="s">
        <v>11</v>
      </c>
      <c r="E27" s="128" t="s">
        <v>11</v>
      </c>
      <c r="F27" s="15" t="s">
        <v>11</v>
      </c>
      <c r="G27" s="41" t="s">
        <v>11</v>
      </c>
    </row>
    <row r="28" spans="1:7" ht="26.25" customHeight="1" x14ac:dyDescent="0.25">
      <c r="A28" s="36" t="s">
        <v>49</v>
      </c>
      <c r="B28" s="20" t="s">
        <v>50</v>
      </c>
      <c r="C28" s="128">
        <f>SUM(C29:C31)</f>
        <v>20158200.219999999</v>
      </c>
      <c r="D28" s="128">
        <v>35909544</v>
      </c>
      <c r="E28" s="140">
        <v>26147681.760000002</v>
      </c>
      <c r="F28" s="16">
        <f t="shared" si="0"/>
        <v>72.815410187330713</v>
      </c>
      <c r="G28" s="37">
        <f t="shared" si="1"/>
        <v>129.71238242815707</v>
      </c>
    </row>
    <row r="29" spans="1:7" ht="46.5" customHeight="1" x14ac:dyDescent="0.25">
      <c r="A29" s="38" t="s">
        <v>51</v>
      </c>
      <c r="B29" s="21" t="s">
        <v>52</v>
      </c>
      <c r="C29" s="127">
        <v>15907533.6</v>
      </c>
      <c r="D29" s="127">
        <v>30957194</v>
      </c>
      <c r="E29" s="61">
        <v>22431922.260000002</v>
      </c>
      <c r="F29" s="23">
        <f t="shared" si="0"/>
        <v>72.461096635567174</v>
      </c>
      <c r="G29" s="39">
        <f t="shared" si="1"/>
        <v>141.01445782896226</v>
      </c>
    </row>
    <row r="30" spans="1:7" ht="27.75" customHeight="1" x14ac:dyDescent="0.25">
      <c r="A30" s="38" t="s">
        <v>53</v>
      </c>
      <c r="B30" s="21" t="s">
        <v>54</v>
      </c>
      <c r="C30" s="127">
        <v>2105.61</v>
      </c>
      <c r="D30" s="127">
        <v>350</v>
      </c>
      <c r="E30" s="127">
        <v>66033.08</v>
      </c>
      <c r="F30" s="23">
        <f t="shared" si="0"/>
        <v>18866.594285714284</v>
      </c>
      <c r="G30" s="39">
        <f t="shared" si="1"/>
        <v>3136.0546349988836</v>
      </c>
    </row>
    <row r="31" spans="1:7" ht="47.25" customHeight="1" x14ac:dyDescent="0.25">
      <c r="A31" s="38" t="s">
        <v>55</v>
      </c>
      <c r="B31" s="21" t="s">
        <v>56</v>
      </c>
      <c r="C31" s="127">
        <v>4248561.01</v>
      </c>
      <c r="D31" s="127">
        <v>4952000</v>
      </c>
      <c r="E31" s="127">
        <v>3649726.42</v>
      </c>
      <c r="F31" s="23">
        <f t="shared" si="0"/>
        <v>73.702068255250396</v>
      </c>
      <c r="G31" s="39">
        <f t="shared" si="1"/>
        <v>85.905001985601714</v>
      </c>
    </row>
    <row r="32" spans="1:7" x14ac:dyDescent="0.25">
      <c r="A32" s="36" t="s">
        <v>57</v>
      </c>
      <c r="B32" s="20" t="s">
        <v>58</v>
      </c>
      <c r="C32" s="128">
        <f>SUM(C33)</f>
        <v>3946471.47</v>
      </c>
      <c r="D32" s="128">
        <v>4000000</v>
      </c>
      <c r="E32" s="128">
        <v>1939576.24</v>
      </c>
      <c r="F32" s="16">
        <f t="shared" si="0"/>
        <v>48.489406000000002</v>
      </c>
      <c r="G32" s="37">
        <f t="shared" si="1"/>
        <v>49.147098990683943</v>
      </c>
    </row>
    <row r="33" spans="1:7" x14ac:dyDescent="0.25">
      <c r="A33" s="38" t="s">
        <v>59</v>
      </c>
      <c r="B33" s="21" t="s">
        <v>60</v>
      </c>
      <c r="C33" s="127">
        <v>3946471.47</v>
      </c>
      <c r="D33" s="127">
        <v>4000000</v>
      </c>
      <c r="E33" s="127">
        <v>2908632.69</v>
      </c>
      <c r="F33" s="23">
        <f t="shared" si="0"/>
        <v>72.715817250000001</v>
      </c>
      <c r="G33" s="39">
        <f t="shared" si="1"/>
        <v>73.70210863325967</v>
      </c>
    </row>
    <row r="34" spans="1:7" ht="23.25" x14ac:dyDescent="0.25">
      <c r="A34" s="36" t="s">
        <v>61</v>
      </c>
      <c r="B34" s="20" t="s">
        <v>62</v>
      </c>
      <c r="C34" s="128">
        <f>SUM(C35)</f>
        <v>5336825.24</v>
      </c>
      <c r="D34" s="128">
        <v>17427880</v>
      </c>
      <c r="E34" s="128">
        <v>11212168.77</v>
      </c>
      <c r="F34" s="16">
        <f t="shared" si="0"/>
        <v>64.334668186836268</v>
      </c>
      <c r="G34" s="37">
        <f t="shared" si="1"/>
        <v>210.09061128634596</v>
      </c>
    </row>
    <row r="35" spans="1:7" x14ac:dyDescent="0.25">
      <c r="A35" s="38" t="s">
        <v>63</v>
      </c>
      <c r="B35" s="21" t="s">
        <v>64</v>
      </c>
      <c r="C35" s="127">
        <v>5336825.24</v>
      </c>
      <c r="D35" s="127">
        <v>17427880</v>
      </c>
      <c r="E35" s="127">
        <v>18943390.949999999</v>
      </c>
      <c r="F35" s="23">
        <f t="shared" si="0"/>
        <v>108.69589961601756</v>
      </c>
      <c r="G35" s="39">
        <f t="shared" si="1"/>
        <v>354.95617896605506</v>
      </c>
    </row>
    <row r="36" spans="1:7" ht="18.75" customHeight="1" x14ac:dyDescent="0.25">
      <c r="A36" s="36" t="s">
        <v>65</v>
      </c>
      <c r="B36" s="20" t="s">
        <v>66</v>
      </c>
      <c r="C36" s="128">
        <f>SUM(C37:C39)</f>
        <v>53663541.32</v>
      </c>
      <c r="D36" s="128">
        <v>71044500</v>
      </c>
      <c r="E36" s="140">
        <v>62704914.229999997</v>
      </c>
      <c r="F36" s="16">
        <f t="shared" si="0"/>
        <v>88.261461802109949</v>
      </c>
      <c r="G36" s="37">
        <f t="shared" si="1"/>
        <v>116.8482598941534</v>
      </c>
    </row>
    <row r="37" spans="1:7" ht="47.25" customHeight="1" x14ac:dyDescent="0.25">
      <c r="A37" s="38" t="s">
        <v>67</v>
      </c>
      <c r="B37" s="21" t="s">
        <v>68</v>
      </c>
      <c r="C37" s="127">
        <v>12680412.199999999</v>
      </c>
      <c r="D37" s="127">
        <v>8000000</v>
      </c>
      <c r="E37" s="127">
        <v>7974000</v>
      </c>
      <c r="F37" s="23">
        <f t="shared" ref="F37" si="2">E37/D37*100</f>
        <v>99.674999999999997</v>
      </c>
      <c r="G37" s="39">
        <f t="shared" ref="G37" si="3">E37/C37*100</f>
        <v>62.884391092586092</v>
      </c>
    </row>
    <row r="38" spans="1:7" ht="23.25" x14ac:dyDescent="0.25">
      <c r="A38" s="38" t="s">
        <v>69</v>
      </c>
      <c r="B38" s="21" t="s">
        <v>70</v>
      </c>
      <c r="C38" s="127">
        <v>14919988.460000001</v>
      </c>
      <c r="D38" s="127">
        <v>23473500</v>
      </c>
      <c r="E38" s="61">
        <v>21774383.739999998</v>
      </c>
      <c r="F38" s="23">
        <f t="shared" si="0"/>
        <v>92.761555541355136</v>
      </c>
      <c r="G38" s="39">
        <f t="shared" si="1"/>
        <v>145.94102266483924</v>
      </c>
    </row>
    <row r="39" spans="1:7" ht="45.75" x14ac:dyDescent="0.25">
      <c r="A39" s="38" t="s">
        <v>233</v>
      </c>
      <c r="B39" s="21" t="s">
        <v>234</v>
      </c>
      <c r="C39" s="127">
        <v>26063140.66</v>
      </c>
      <c r="D39" s="127">
        <v>39571000</v>
      </c>
      <c r="E39" s="61">
        <v>32956530.489999998</v>
      </c>
      <c r="F39" s="23">
        <f t="shared" ref="F39" si="4">E39/D39*100</f>
        <v>83.284553056531294</v>
      </c>
      <c r="G39" s="39">
        <f t="shared" ref="G39" si="5">E39/C39*100</f>
        <v>126.44880722521488</v>
      </c>
    </row>
    <row r="40" spans="1:7" x14ac:dyDescent="0.25">
      <c r="A40" s="36" t="s">
        <v>71</v>
      </c>
      <c r="B40" s="20" t="s">
        <v>72</v>
      </c>
      <c r="C40" s="128">
        <v>4835977.08</v>
      </c>
      <c r="D40" s="128">
        <v>14988000</v>
      </c>
      <c r="E40" s="128">
        <v>14091308.119999999</v>
      </c>
      <c r="F40" s="16">
        <f t="shared" si="0"/>
        <v>94.017267947691479</v>
      </c>
      <c r="G40" s="37">
        <f t="shared" si="1"/>
        <v>291.38492360265695</v>
      </c>
    </row>
    <row r="41" spans="1:7" x14ac:dyDescent="0.25">
      <c r="A41" s="36" t="s">
        <v>73</v>
      </c>
      <c r="B41" s="20" t="s">
        <v>74</v>
      </c>
      <c r="C41" s="128">
        <v>1560.1</v>
      </c>
      <c r="D41" s="128">
        <v>504832.08</v>
      </c>
      <c r="E41" s="128">
        <v>280191.40000000002</v>
      </c>
      <c r="F41" s="16">
        <f t="shared" ref="F41" si="6">E41/D41*100</f>
        <v>55.501900750839773</v>
      </c>
      <c r="G41" s="37">
        <f t="shared" ref="G41" si="7">E41/C41*100</f>
        <v>17959.835907954621</v>
      </c>
    </row>
    <row r="42" spans="1:7" x14ac:dyDescent="0.25">
      <c r="A42" s="36" t="s">
        <v>75</v>
      </c>
      <c r="B42" s="20" t="s">
        <v>76</v>
      </c>
      <c r="C42" s="128">
        <f>SUM(C43+C71)</f>
        <v>1613490867.1800001</v>
      </c>
      <c r="D42" s="128">
        <v>2510042041.6599998</v>
      </c>
      <c r="E42" s="140">
        <v>1050990558.88</v>
      </c>
      <c r="F42" s="16">
        <f t="shared" si="0"/>
        <v>41.871432487438909</v>
      </c>
      <c r="G42" s="37">
        <f t="shared" si="1"/>
        <v>65.137682540272607</v>
      </c>
    </row>
    <row r="43" spans="1:7" ht="23.25" x14ac:dyDescent="0.25">
      <c r="A43" s="36" t="s">
        <v>77</v>
      </c>
      <c r="B43" s="20" t="s">
        <v>78</v>
      </c>
      <c r="C43" s="128">
        <f>SUM(C44+C45+C61+C70)</f>
        <v>1612795616.79</v>
      </c>
      <c r="D43" s="128">
        <v>2510042041.6599998</v>
      </c>
      <c r="E43" s="140">
        <v>1067730991.8099999</v>
      </c>
      <c r="F43" s="16">
        <f t="shared" si="0"/>
        <v>42.53837083556828</v>
      </c>
      <c r="G43" s="37">
        <f t="shared" si="1"/>
        <v>66.203738446111345</v>
      </c>
    </row>
    <row r="44" spans="1:7" ht="16.5" customHeight="1" x14ac:dyDescent="0.25">
      <c r="A44" s="38" t="s">
        <v>79</v>
      </c>
      <c r="B44" s="21" t="s">
        <v>80</v>
      </c>
      <c r="C44" s="127">
        <v>75391740.459999993</v>
      </c>
      <c r="D44" s="127">
        <v>17534560</v>
      </c>
      <c r="E44" s="127">
        <v>42526163.780000001</v>
      </c>
      <c r="F44" s="23">
        <f t="shared" ref="F44" si="8">E44/D44*100</f>
        <v>242.52769262530683</v>
      </c>
      <c r="G44" s="39">
        <f t="shared" ref="G44" si="9">E44/C44*100</f>
        <v>56.406926701158696</v>
      </c>
    </row>
    <row r="45" spans="1:7" ht="23.25" x14ac:dyDescent="0.25">
      <c r="A45" s="38" t="s">
        <v>81</v>
      </c>
      <c r="B45" s="21" t="s">
        <v>82</v>
      </c>
      <c r="C45" s="127">
        <v>685907995.11000001</v>
      </c>
      <c r="D45" s="127">
        <v>277776002.31</v>
      </c>
      <c r="E45" s="127">
        <v>81870431.079999998</v>
      </c>
      <c r="F45" s="23">
        <f t="shared" si="0"/>
        <v>29.473543574376887</v>
      </c>
      <c r="G45" s="39">
        <f t="shared" si="1"/>
        <v>11.936066012303929</v>
      </c>
    </row>
    <row r="46" spans="1:7" ht="23.25" x14ac:dyDescent="0.25">
      <c r="A46" s="73" t="s">
        <v>228</v>
      </c>
      <c r="B46" s="21" t="s">
        <v>227</v>
      </c>
      <c r="C46" s="127" t="s">
        <v>11</v>
      </c>
      <c r="D46" s="127">
        <v>22637675.129999999</v>
      </c>
      <c r="E46" s="127" t="s">
        <v>11</v>
      </c>
      <c r="F46" s="15" t="s">
        <v>11</v>
      </c>
      <c r="G46" s="41" t="s">
        <v>11</v>
      </c>
    </row>
    <row r="47" spans="1:7" ht="57" customHeight="1" x14ac:dyDescent="0.25">
      <c r="A47" s="73" t="s">
        <v>236</v>
      </c>
      <c r="B47" s="21" t="s">
        <v>235</v>
      </c>
      <c r="C47" s="127">
        <v>463987.29</v>
      </c>
      <c r="D47" s="127"/>
      <c r="E47" s="127" t="s">
        <v>11</v>
      </c>
      <c r="F47" s="15" t="s">
        <v>11</v>
      </c>
      <c r="G47" s="41" t="s">
        <v>11</v>
      </c>
    </row>
    <row r="48" spans="1:7" ht="48.75" customHeight="1" x14ac:dyDescent="0.25">
      <c r="A48" s="38" t="s">
        <v>238</v>
      </c>
      <c r="B48" s="21" t="s">
        <v>237</v>
      </c>
      <c r="C48" s="127">
        <v>996741.63</v>
      </c>
      <c r="D48" s="127"/>
      <c r="E48" s="127" t="s">
        <v>11</v>
      </c>
      <c r="F48" s="15" t="s">
        <v>11</v>
      </c>
      <c r="G48" s="41" t="s">
        <v>11</v>
      </c>
    </row>
    <row r="49" spans="1:10" ht="23.25" x14ac:dyDescent="0.25">
      <c r="A49" s="38" t="s">
        <v>83</v>
      </c>
      <c r="B49" s="21" t="s">
        <v>84</v>
      </c>
      <c r="C49" s="127" t="s">
        <v>11</v>
      </c>
      <c r="D49" s="127">
        <v>80820.320000000007</v>
      </c>
      <c r="E49" s="127">
        <v>80820.3</v>
      </c>
      <c r="F49" s="23">
        <f t="shared" ref="F49:F70" si="10">E49/D49*100</f>
        <v>99.999975253748062</v>
      </c>
      <c r="G49" s="41" t="s">
        <v>11</v>
      </c>
    </row>
    <row r="50" spans="1:10" ht="45" customHeight="1" x14ac:dyDescent="0.25">
      <c r="A50" s="38" t="s">
        <v>85</v>
      </c>
      <c r="B50" s="21" t="s">
        <v>86</v>
      </c>
      <c r="C50" s="127" t="s">
        <v>11</v>
      </c>
      <c r="D50" s="127">
        <v>430000</v>
      </c>
      <c r="E50" s="127">
        <v>430000</v>
      </c>
      <c r="F50" s="23">
        <f t="shared" si="10"/>
        <v>100</v>
      </c>
      <c r="G50" s="41" t="s">
        <v>11</v>
      </c>
    </row>
    <row r="51" spans="1:10" ht="33" customHeight="1" x14ac:dyDescent="0.25">
      <c r="A51" s="38" t="s">
        <v>87</v>
      </c>
      <c r="B51" s="21" t="s">
        <v>88</v>
      </c>
      <c r="C51" s="127">
        <v>227281000.00999999</v>
      </c>
      <c r="D51" s="127">
        <v>147696192.22</v>
      </c>
      <c r="E51" s="61">
        <v>45273739.850000001</v>
      </c>
      <c r="F51" s="23">
        <f t="shared" si="10"/>
        <v>30.653288462956962</v>
      </c>
      <c r="G51" s="39">
        <f t="shared" ref="G51:G70" si="11">E51/C51*100</f>
        <v>19.919720455298961</v>
      </c>
    </row>
    <row r="52" spans="1:10" ht="23.25" x14ac:dyDescent="0.25">
      <c r="A52" s="38" t="s">
        <v>89</v>
      </c>
      <c r="B52" s="21" t="s">
        <v>90</v>
      </c>
      <c r="C52" s="127">
        <v>3771603.99</v>
      </c>
      <c r="D52" s="127">
        <v>6422557.6799999997</v>
      </c>
      <c r="E52" s="127">
        <v>6422557.6799999997</v>
      </c>
      <c r="F52" s="23">
        <f t="shared" si="10"/>
        <v>100</v>
      </c>
      <c r="G52" s="39">
        <f t="shared" si="11"/>
        <v>170.28716951802778</v>
      </c>
    </row>
    <row r="53" spans="1:10" x14ac:dyDescent="0.25">
      <c r="A53" s="38" t="s">
        <v>91</v>
      </c>
      <c r="B53" s="21" t="s">
        <v>92</v>
      </c>
      <c r="C53" s="127" t="s">
        <v>11</v>
      </c>
      <c r="D53" s="127">
        <v>4225384.2300000004</v>
      </c>
      <c r="E53" s="127">
        <v>4225384.2300000004</v>
      </c>
      <c r="F53" s="23">
        <f t="shared" si="10"/>
        <v>100</v>
      </c>
      <c r="G53" s="41" t="s">
        <v>11</v>
      </c>
    </row>
    <row r="54" spans="1:10" x14ac:dyDescent="0.25">
      <c r="A54" s="38" t="s">
        <v>93</v>
      </c>
      <c r="B54" s="21" t="s">
        <v>94</v>
      </c>
      <c r="C54" s="127">
        <v>5177548.26</v>
      </c>
      <c r="D54" s="127">
        <v>2118918.36</v>
      </c>
      <c r="E54" s="127">
        <v>2118918.36</v>
      </c>
      <c r="F54" s="23">
        <f t="shared" si="10"/>
        <v>100</v>
      </c>
      <c r="G54" s="39">
        <f t="shared" si="11"/>
        <v>40.925130073051214</v>
      </c>
      <c r="J54" s="61"/>
    </row>
    <row r="55" spans="1:10" ht="23.25" x14ac:dyDescent="0.25">
      <c r="A55" s="38" t="s">
        <v>95</v>
      </c>
      <c r="B55" s="21" t="s">
        <v>96</v>
      </c>
      <c r="C55" s="127">
        <v>190515317</v>
      </c>
      <c r="D55" s="127" t="s">
        <v>11</v>
      </c>
      <c r="E55" s="127" t="s">
        <v>11</v>
      </c>
      <c r="F55" s="15" t="s">
        <v>11</v>
      </c>
      <c r="G55" s="41" t="s">
        <v>11</v>
      </c>
    </row>
    <row r="56" spans="1:10" ht="23.25" x14ac:dyDescent="0.25">
      <c r="A56" s="38" t="s">
        <v>223</v>
      </c>
      <c r="B56" s="72" t="s">
        <v>224</v>
      </c>
      <c r="C56" s="127">
        <v>25830889.760000002</v>
      </c>
      <c r="D56" s="127"/>
      <c r="E56" s="127"/>
      <c r="F56" s="15" t="s">
        <v>11</v>
      </c>
      <c r="G56" s="41" t="s">
        <v>11</v>
      </c>
    </row>
    <row r="57" spans="1:10" ht="23.25" x14ac:dyDescent="0.25">
      <c r="A57" s="38" t="s">
        <v>97</v>
      </c>
      <c r="B57" s="21" t="s">
        <v>98</v>
      </c>
      <c r="C57" s="127" t="s">
        <v>11</v>
      </c>
      <c r="D57" s="127">
        <v>1409523.81</v>
      </c>
      <c r="E57" s="127">
        <v>200000</v>
      </c>
      <c r="F57" s="23">
        <f t="shared" si="10"/>
        <v>14.189189184395543</v>
      </c>
      <c r="G57" s="39"/>
    </row>
    <row r="58" spans="1:10" ht="23.25" x14ac:dyDescent="0.25">
      <c r="A58" s="38" t="s">
        <v>225</v>
      </c>
      <c r="B58" s="21" t="s">
        <v>226</v>
      </c>
      <c r="C58" s="127">
        <v>21325231.07</v>
      </c>
      <c r="D58" s="127"/>
      <c r="E58" s="126" t="s">
        <v>11</v>
      </c>
      <c r="F58" s="15" t="s">
        <v>11</v>
      </c>
      <c r="G58" s="41" t="s">
        <v>11</v>
      </c>
    </row>
    <row r="59" spans="1:10" ht="38.25" customHeight="1" x14ac:dyDescent="0.25">
      <c r="A59" s="38" t="s">
        <v>99</v>
      </c>
      <c r="B59" s="21" t="s">
        <v>100</v>
      </c>
      <c r="C59" s="127">
        <v>185442541.09</v>
      </c>
      <c r="D59" s="127">
        <v>30328330.559999999</v>
      </c>
      <c r="E59" s="127">
        <v>9730988.2799999993</v>
      </c>
      <c r="F59" s="23">
        <f t="shared" si="10"/>
        <v>32.08547289059883</v>
      </c>
      <c r="G59" s="39">
        <f t="shared" si="11"/>
        <v>5.2474411873364604</v>
      </c>
    </row>
    <row r="60" spans="1:10" x14ac:dyDescent="0.25">
      <c r="A60" s="38" t="s">
        <v>101</v>
      </c>
      <c r="B60" s="21" t="s">
        <v>102</v>
      </c>
      <c r="C60" s="127">
        <v>25103135.010000002</v>
      </c>
      <c r="D60" s="127">
        <v>62426600</v>
      </c>
      <c r="E60" s="61">
        <v>13388022.380000001</v>
      </c>
      <c r="F60" s="23">
        <f t="shared" si="10"/>
        <v>21.446022016255892</v>
      </c>
      <c r="G60" s="39">
        <f t="shared" si="11"/>
        <v>53.332073363214562</v>
      </c>
    </row>
    <row r="61" spans="1:10" x14ac:dyDescent="0.25">
      <c r="A61" s="42" t="s">
        <v>103</v>
      </c>
      <c r="B61" s="21" t="s">
        <v>104</v>
      </c>
      <c r="C61" s="127">
        <v>729356252.42999995</v>
      </c>
      <c r="D61" s="127">
        <v>1170640920.1099999</v>
      </c>
      <c r="E61" s="61">
        <v>827541707.70000005</v>
      </c>
      <c r="F61" s="23">
        <f t="shared" si="10"/>
        <v>70.691336129121439</v>
      </c>
      <c r="G61" s="39">
        <f t="shared" si="11"/>
        <v>113.46193371797048</v>
      </c>
    </row>
    <row r="62" spans="1:10" ht="30" customHeight="1" x14ac:dyDescent="0.25">
      <c r="A62" s="38" t="s">
        <v>105</v>
      </c>
      <c r="B62" s="21" t="s">
        <v>106</v>
      </c>
      <c r="C62" s="127">
        <v>679302262.27999997</v>
      </c>
      <c r="D62" s="127">
        <v>1098509728.1099999</v>
      </c>
      <c r="E62" s="61">
        <v>776732406.24000001</v>
      </c>
      <c r="F62" s="23">
        <f t="shared" si="10"/>
        <v>70.707831379552559</v>
      </c>
      <c r="G62" s="39">
        <f t="shared" si="11"/>
        <v>114.34267915331048</v>
      </c>
    </row>
    <row r="63" spans="1:10" ht="49.5" customHeight="1" x14ac:dyDescent="0.25">
      <c r="A63" s="38" t="s">
        <v>107</v>
      </c>
      <c r="B63" s="21" t="s">
        <v>108</v>
      </c>
      <c r="C63" s="127">
        <v>4929247.93</v>
      </c>
      <c r="D63" s="127">
        <v>13484752</v>
      </c>
      <c r="E63" s="61">
        <v>5499317.1100000003</v>
      </c>
      <c r="F63" s="23">
        <f t="shared" si="10"/>
        <v>40.781744521515861</v>
      </c>
      <c r="G63" s="39">
        <f t="shared" si="11"/>
        <v>111.56503361355574</v>
      </c>
    </row>
    <row r="64" spans="1:10" ht="39" customHeight="1" x14ac:dyDescent="0.25">
      <c r="A64" s="38" t="s">
        <v>239</v>
      </c>
      <c r="B64" s="21" t="s">
        <v>109</v>
      </c>
      <c r="C64" s="127">
        <v>17474700</v>
      </c>
      <c r="D64" s="127">
        <v>16605240</v>
      </c>
      <c r="E64" s="61">
        <v>16605240</v>
      </c>
      <c r="F64" s="23">
        <f t="shared" si="10"/>
        <v>100</v>
      </c>
      <c r="G64" s="39">
        <f t="shared" si="11"/>
        <v>95.024463939295103</v>
      </c>
    </row>
    <row r="65" spans="1:7" ht="41.25" customHeight="1" x14ac:dyDescent="0.25">
      <c r="A65" s="38" t="s">
        <v>110</v>
      </c>
      <c r="B65" s="21" t="s">
        <v>111</v>
      </c>
      <c r="C65" s="127">
        <v>7543</v>
      </c>
      <c r="D65" s="127">
        <v>30417</v>
      </c>
      <c r="E65" s="127">
        <v>3000</v>
      </c>
      <c r="F65" s="23">
        <f t="shared" si="10"/>
        <v>9.862905611993293</v>
      </c>
      <c r="G65" s="39">
        <f t="shared" si="11"/>
        <v>39.771974015643643</v>
      </c>
    </row>
    <row r="66" spans="1:7" ht="42" customHeight="1" x14ac:dyDescent="0.25">
      <c r="A66" s="38" t="s">
        <v>112</v>
      </c>
      <c r="B66" s="21" t="s">
        <v>113</v>
      </c>
      <c r="C66" s="127">
        <v>23779950.09</v>
      </c>
      <c r="D66" s="127">
        <v>36255050</v>
      </c>
      <c r="E66" s="61">
        <v>24013357</v>
      </c>
      <c r="F66" s="23">
        <f t="shared" si="10"/>
        <v>66.234516294971328</v>
      </c>
      <c r="G66" s="39">
        <f t="shared" si="11"/>
        <v>100.98152817443528</v>
      </c>
    </row>
    <row r="67" spans="1:7" ht="23.25" x14ac:dyDescent="0.25">
      <c r="A67" s="38" t="s">
        <v>114</v>
      </c>
      <c r="B67" s="21" t="s">
        <v>115</v>
      </c>
      <c r="C67" s="127">
        <v>1984929.47</v>
      </c>
      <c r="D67" s="127">
        <v>2166181</v>
      </c>
      <c r="E67" s="61">
        <v>2166181</v>
      </c>
      <c r="F67" s="23">
        <f t="shared" si="10"/>
        <v>100</v>
      </c>
      <c r="G67" s="39">
        <f t="shared" si="11"/>
        <v>109.13138389748427</v>
      </c>
    </row>
    <row r="68" spans="1:7" ht="23.25" x14ac:dyDescent="0.25">
      <c r="A68" s="38" t="s">
        <v>116</v>
      </c>
      <c r="B68" s="21" t="s">
        <v>117</v>
      </c>
      <c r="C68" s="127">
        <v>1706449.52</v>
      </c>
      <c r="D68" s="127">
        <v>2916424</v>
      </c>
      <c r="E68" s="61">
        <v>2127194.92</v>
      </c>
      <c r="F68" s="23">
        <f t="shared" si="10"/>
        <v>72.938465737492209</v>
      </c>
      <c r="G68" s="39">
        <f t="shared" si="11"/>
        <v>124.65618789590683</v>
      </c>
    </row>
    <row r="69" spans="1:7" x14ac:dyDescent="0.25">
      <c r="A69" s="38" t="s">
        <v>118</v>
      </c>
      <c r="B69" s="21" t="s">
        <v>119</v>
      </c>
      <c r="C69" s="127">
        <v>171170.14</v>
      </c>
      <c r="D69" s="127">
        <v>673128</v>
      </c>
      <c r="E69" s="61">
        <v>395011.43</v>
      </c>
      <c r="F69" s="23">
        <f t="shared" si="10"/>
        <v>58.6829592588631</v>
      </c>
      <c r="G69" s="39">
        <f t="shared" si="11"/>
        <v>230.77122563549923</v>
      </c>
    </row>
    <row r="70" spans="1:7" x14ac:dyDescent="0.25">
      <c r="A70" s="38" t="s">
        <v>120</v>
      </c>
      <c r="B70" s="21" t="s">
        <v>121</v>
      </c>
      <c r="C70" s="127">
        <v>122139628.79000001</v>
      </c>
      <c r="D70" s="127">
        <v>149939935.19999999</v>
      </c>
      <c r="E70" s="61">
        <v>115792689.25</v>
      </c>
      <c r="F70" s="23">
        <f t="shared" si="10"/>
        <v>77.226049948299575</v>
      </c>
      <c r="G70" s="39">
        <f t="shared" si="11"/>
        <v>94.803537882931849</v>
      </c>
    </row>
    <row r="71" spans="1:7" x14ac:dyDescent="0.25">
      <c r="A71" s="36" t="s">
        <v>122</v>
      </c>
      <c r="B71" s="20" t="s">
        <v>123</v>
      </c>
      <c r="C71" s="128">
        <v>695250.39</v>
      </c>
      <c r="D71" s="128" t="s">
        <v>11</v>
      </c>
      <c r="E71" s="128">
        <v>-0.33</v>
      </c>
      <c r="F71" s="15" t="s">
        <v>11</v>
      </c>
      <c r="G71" s="37">
        <f>E71/C71*100</f>
        <v>-4.7464914043413913E-5</v>
      </c>
    </row>
    <row r="72" spans="1:7" ht="26.25" customHeight="1" thickBot="1" x14ac:dyDescent="0.3">
      <c r="A72" s="43" t="s">
        <v>124</v>
      </c>
      <c r="B72" s="44" t="s">
        <v>125</v>
      </c>
      <c r="C72" s="129" t="s">
        <v>11</v>
      </c>
      <c r="D72" s="129" t="s">
        <v>11</v>
      </c>
      <c r="E72" s="129">
        <v>-16740432.6</v>
      </c>
      <c r="F72" s="45" t="s">
        <v>11</v>
      </c>
      <c r="G72" s="46" t="s">
        <v>11</v>
      </c>
    </row>
    <row r="73" spans="1:7" ht="12.95" customHeight="1" x14ac:dyDescent="0.25">
      <c r="A73" s="11"/>
      <c r="B73" s="25"/>
      <c r="C73" s="64"/>
      <c r="D73" s="66"/>
      <c r="E73" s="66"/>
      <c r="F73" s="13"/>
      <c r="G73" s="14"/>
    </row>
    <row r="74" spans="1:7" ht="12.95" customHeight="1" x14ac:dyDescent="0.25">
      <c r="A74" s="3"/>
      <c r="B74" s="4"/>
      <c r="C74" s="136"/>
      <c r="D74" s="137"/>
      <c r="E74" s="137"/>
      <c r="F74" s="2"/>
    </row>
    <row r="75" spans="1:7" x14ac:dyDescent="0.25">
      <c r="C75" s="138"/>
      <c r="D75" s="139"/>
      <c r="E75" s="139"/>
    </row>
  </sheetData>
  <mergeCells count="4">
    <mergeCell ref="A4:A5"/>
    <mergeCell ref="B4:B5"/>
    <mergeCell ref="D4:E4"/>
    <mergeCell ref="F4:G4"/>
  </mergeCells>
  <pageMargins left="0.19685039370078741" right="0.19685039370078741" top="0.19685039370078741" bottom="0.19685039370078741" header="0" footer="0"/>
  <pageSetup paperSize="9" scale="77" fitToHeight="0" orientation="landscape" r:id="rId1"/>
  <headerFooter>
    <oddFooter>&amp;R&amp;D СТР. &amp;P</oddFooter>
    <evenFooter>&amp;R&amp;D СТР. &amp;P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1"/>
  <sheetViews>
    <sheetView tabSelected="1" workbookViewId="0">
      <selection activeCell="D13" sqref="D13"/>
    </sheetView>
  </sheetViews>
  <sheetFormatPr defaultRowHeight="15" x14ac:dyDescent="0.25"/>
  <cols>
    <col min="1" max="1" width="58.140625" customWidth="1"/>
    <col min="2" max="2" width="26" style="80" customWidth="1"/>
    <col min="3" max="3" width="16.85546875" style="80" customWidth="1"/>
    <col min="4" max="4" width="16" style="99" customWidth="1"/>
    <col min="5" max="6" width="17.140625" style="80" customWidth="1"/>
    <col min="7" max="7" width="15.140625" style="80" customWidth="1"/>
    <col min="8" max="8" width="15.42578125" customWidth="1"/>
    <col min="9" max="9" width="13.85546875" customWidth="1"/>
  </cols>
  <sheetData>
    <row r="2" spans="1:9" ht="15.75" thickBot="1" x14ac:dyDescent="0.3">
      <c r="A2" s="10" t="s">
        <v>215</v>
      </c>
      <c r="B2" s="76"/>
      <c r="C2" s="88"/>
      <c r="D2" s="97"/>
      <c r="E2" s="89"/>
      <c r="F2" s="90"/>
      <c r="G2" s="77"/>
      <c r="H2" s="1"/>
      <c r="I2" s="1"/>
    </row>
    <row r="3" spans="1:9" ht="15.75" thickBot="1" x14ac:dyDescent="0.3">
      <c r="A3" s="151" t="s">
        <v>3</v>
      </c>
      <c r="B3" s="153" t="s">
        <v>216</v>
      </c>
      <c r="C3" s="155" t="s">
        <v>243</v>
      </c>
      <c r="D3" s="157" t="s">
        <v>217</v>
      </c>
      <c r="E3" s="158"/>
      <c r="F3" s="159"/>
      <c r="G3" s="160" t="s">
        <v>218</v>
      </c>
      <c r="H3" s="161"/>
      <c r="I3" s="162"/>
    </row>
    <row r="4" spans="1:9" ht="79.5" thickBot="1" x14ac:dyDescent="0.3">
      <c r="A4" s="152"/>
      <c r="B4" s="154"/>
      <c r="C4" s="156"/>
      <c r="D4" s="121" t="s">
        <v>249</v>
      </c>
      <c r="E4" s="130" t="s">
        <v>244</v>
      </c>
      <c r="F4" s="91" t="s">
        <v>245</v>
      </c>
      <c r="G4" s="47" t="s">
        <v>246</v>
      </c>
      <c r="H4" s="7" t="s">
        <v>247</v>
      </c>
      <c r="I4" s="8" t="s">
        <v>248</v>
      </c>
    </row>
    <row r="5" spans="1:9" ht="15.75" thickBot="1" x14ac:dyDescent="0.3">
      <c r="A5" s="168" t="s">
        <v>4</v>
      </c>
      <c r="B5" s="169" t="s">
        <v>5</v>
      </c>
      <c r="C5" s="166" t="s">
        <v>6</v>
      </c>
      <c r="D5" s="130" t="s">
        <v>7</v>
      </c>
      <c r="E5" s="101" t="s">
        <v>8</v>
      </c>
      <c r="F5" s="167" t="s">
        <v>9</v>
      </c>
      <c r="G5" s="165" t="s">
        <v>219</v>
      </c>
      <c r="H5" s="48" t="s">
        <v>220</v>
      </c>
      <c r="I5" s="49" t="s">
        <v>221</v>
      </c>
    </row>
    <row r="6" spans="1:9" x14ac:dyDescent="0.25">
      <c r="A6" s="100" t="s">
        <v>126</v>
      </c>
      <c r="B6" s="102" t="s">
        <v>10</v>
      </c>
      <c r="C6" s="106">
        <v>1131201978.5799999</v>
      </c>
      <c r="D6" s="163">
        <v>2677341848.6199999</v>
      </c>
      <c r="E6" s="163">
        <v>2684550398.6199999</v>
      </c>
      <c r="F6" s="163">
        <v>1743309571.7</v>
      </c>
      <c r="G6" s="110">
        <f>F6/D6*100</f>
        <v>65.113447227464277</v>
      </c>
      <c r="H6" s="50">
        <f>F6/E6*100</f>
        <v>64.938604713703754</v>
      </c>
      <c r="I6" s="33">
        <f>F6/C6*100</f>
        <v>154.11125552382606</v>
      </c>
    </row>
    <row r="7" spans="1:9" x14ac:dyDescent="0.25">
      <c r="A7" s="51" t="s">
        <v>12</v>
      </c>
      <c r="B7" s="103"/>
      <c r="C7" s="92"/>
      <c r="D7" s="164"/>
      <c r="E7" s="164"/>
      <c r="F7" s="164"/>
      <c r="G7" s="111"/>
      <c r="H7" s="81"/>
      <c r="I7" s="82"/>
    </row>
    <row r="8" spans="1:9" x14ac:dyDescent="0.25">
      <c r="A8" s="52" t="s">
        <v>127</v>
      </c>
      <c r="B8" s="104" t="s">
        <v>128</v>
      </c>
      <c r="C8" s="140">
        <v>106254218.54000001</v>
      </c>
      <c r="D8" s="140">
        <v>199889502.71000001</v>
      </c>
      <c r="E8" s="140">
        <v>194882431.30000001</v>
      </c>
      <c r="F8" s="140">
        <v>122851029.09</v>
      </c>
      <c r="G8" s="112">
        <f t="shared" ref="G8:G48" si="0">F8/D8*100</f>
        <v>61.45947006943755</v>
      </c>
      <c r="H8" s="17">
        <f t="shared" ref="H8:H48" si="1">F8/E8*100</f>
        <v>63.038534705514003</v>
      </c>
      <c r="I8" s="37">
        <f t="shared" ref="I8:I48" si="2">F8/C8*100</f>
        <v>115.61990740513708</v>
      </c>
    </row>
    <row r="9" spans="1:9" ht="23.25" x14ac:dyDescent="0.25">
      <c r="A9" s="53" t="s">
        <v>129</v>
      </c>
      <c r="B9" s="103" t="s">
        <v>130</v>
      </c>
      <c r="C9" s="61">
        <v>1081814.8799999999</v>
      </c>
      <c r="D9" s="131">
        <v>3278000</v>
      </c>
      <c r="E9" s="131">
        <v>3278000</v>
      </c>
      <c r="F9" s="61">
        <v>2377813.4700000002</v>
      </c>
      <c r="G9" s="113">
        <f t="shared" si="0"/>
        <v>72.538543929225142</v>
      </c>
      <c r="H9" s="24">
        <f t="shared" si="1"/>
        <v>72.538543929225142</v>
      </c>
      <c r="I9" s="39">
        <f t="shared" si="2"/>
        <v>219.79855462886593</v>
      </c>
    </row>
    <row r="10" spans="1:9" ht="34.5" x14ac:dyDescent="0.25">
      <c r="A10" s="53" t="s">
        <v>131</v>
      </c>
      <c r="B10" s="103" t="s">
        <v>132</v>
      </c>
      <c r="C10" s="61">
        <v>2675227.75</v>
      </c>
      <c r="D10" s="131">
        <v>4688000</v>
      </c>
      <c r="E10" s="131">
        <v>4688000</v>
      </c>
      <c r="F10" s="61">
        <v>3154939.63</v>
      </c>
      <c r="G10" s="113">
        <f t="shared" si="0"/>
        <v>67.298200298634811</v>
      </c>
      <c r="H10" s="24">
        <f t="shared" si="1"/>
        <v>67.298200298634811</v>
      </c>
      <c r="I10" s="39">
        <f t="shared" si="2"/>
        <v>117.9316276903901</v>
      </c>
    </row>
    <row r="11" spans="1:9" ht="34.5" x14ac:dyDescent="0.25">
      <c r="A11" s="53" t="s">
        <v>133</v>
      </c>
      <c r="B11" s="103" t="s">
        <v>134</v>
      </c>
      <c r="C11" s="61">
        <v>24431036.960000001</v>
      </c>
      <c r="D11" s="131">
        <v>43587000</v>
      </c>
      <c r="E11" s="131">
        <v>43587000</v>
      </c>
      <c r="F11" s="61">
        <v>31344141.829999998</v>
      </c>
      <c r="G11" s="113">
        <f t="shared" si="0"/>
        <v>71.911675109551012</v>
      </c>
      <c r="H11" s="24">
        <f t="shared" si="1"/>
        <v>71.911675109551012</v>
      </c>
      <c r="I11" s="39">
        <f t="shared" si="2"/>
        <v>128.29640379701672</v>
      </c>
    </row>
    <row r="12" spans="1:9" x14ac:dyDescent="0.25">
      <c r="A12" s="53" t="s">
        <v>135</v>
      </c>
      <c r="B12" s="103" t="s">
        <v>136</v>
      </c>
      <c r="C12" s="108">
        <v>7543</v>
      </c>
      <c r="D12" s="131">
        <v>30417</v>
      </c>
      <c r="E12" s="131">
        <v>30417</v>
      </c>
      <c r="F12" s="94">
        <v>3000</v>
      </c>
      <c r="G12" s="114" t="s">
        <v>11</v>
      </c>
      <c r="H12" s="22" t="s">
        <v>11</v>
      </c>
      <c r="I12" s="40" t="s">
        <v>11</v>
      </c>
    </row>
    <row r="13" spans="1:9" ht="23.25" x14ac:dyDescent="0.25">
      <c r="A13" s="53" t="s">
        <v>137</v>
      </c>
      <c r="B13" s="103" t="s">
        <v>138</v>
      </c>
      <c r="C13" s="61">
        <v>14133714.09</v>
      </c>
      <c r="D13" s="131">
        <v>26720500</v>
      </c>
      <c r="E13" s="131">
        <v>26720500</v>
      </c>
      <c r="F13" s="61">
        <v>18572916.309999999</v>
      </c>
      <c r="G13" s="113">
        <f t="shared" si="0"/>
        <v>69.508116652008752</v>
      </c>
      <c r="H13" s="24">
        <f t="shared" si="1"/>
        <v>69.508116652008752</v>
      </c>
      <c r="I13" s="39">
        <f t="shared" si="2"/>
        <v>131.40860351166194</v>
      </c>
    </row>
    <row r="14" spans="1:9" x14ac:dyDescent="0.25">
      <c r="A14" s="75" t="s">
        <v>229</v>
      </c>
      <c r="B14" s="103" t="s">
        <v>230</v>
      </c>
      <c r="C14" s="108">
        <v>3913000</v>
      </c>
      <c r="D14" s="131"/>
      <c r="E14" s="131"/>
      <c r="F14" s="94"/>
      <c r="G14" s="113"/>
      <c r="H14" s="24"/>
      <c r="I14" s="39">
        <f>F14/C14*100</f>
        <v>0</v>
      </c>
    </row>
    <row r="15" spans="1:9" x14ac:dyDescent="0.25">
      <c r="A15" s="53" t="s">
        <v>139</v>
      </c>
      <c r="B15" s="103" t="s">
        <v>140</v>
      </c>
      <c r="C15" s="95" t="s">
        <v>11</v>
      </c>
      <c r="D15" s="131">
        <v>15107390.57</v>
      </c>
      <c r="E15" s="131">
        <v>8811569.1600000001</v>
      </c>
      <c r="F15" s="94" t="s">
        <v>11</v>
      </c>
      <c r="G15" s="114" t="s">
        <v>11</v>
      </c>
      <c r="H15" s="22" t="s">
        <v>11</v>
      </c>
      <c r="I15" s="40" t="s">
        <v>11</v>
      </c>
    </row>
    <row r="16" spans="1:9" x14ac:dyDescent="0.25">
      <c r="A16" s="53" t="s">
        <v>141</v>
      </c>
      <c r="B16" s="103" t="s">
        <v>142</v>
      </c>
      <c r="C16" s="61">
        <v>60011881.859999999</v>
      </c>
      <c r="D16" s="131">
        <v>106478195.14</v>
      </c>
      <c r="E16" s="131">
        <v>107766945.14</v>
      </c>
      <c r="F16" s="61">
        <v>67398217.849999994</v>
      </c>
      <c r="G16" s="113">
        <f t="shared" si="0"/>
        <v>63.297671191161022</v>
      </c>
      <c r="H16" s="24">
        <f t="shared" si="1"/>
        <v>62.540714838342126</v>
      </c>
      <c r="I16" s="39">
        <f t="shared" si="2"/>
        <v>112.30812259350802</v>
      </c>
    </row>
    <row r="17" spans="1:9" ht="23.25" x14ac:dyDescent="0.25">
      <c r="A17" s="52" t="s">
        <v>143</v>
      </c>
      <c r="B17" s="104" t="s">
        <v>144</v>
      </c>
      <c r="C17" s="140">
        <v>8109810.7999999998</v>
      </c>
      <c r="D17" s="123">
        <v>14302530.82</v>
      </c>
      <c r="E17" s="123">
        <f>E18</f>
        <v>15000279.82</v>
      </c>
      <c r="F17" s="140">
        <v>10061677.140000001</v>
      </c>
      <c r="G17" s="112">
        <f t="shared" si="0"/>
        <v>70.348928218565447</v>
      </c>
      <c r="H17" s="17">
        <f t="shared" si="1"/>
        <v>67.076596308454739</v>
      </c>
      <c r="I17" s="37">
        <f t="shared" si="2"/>
        <v>124.06796395299384</v>
      </c>
    </row>
    <row r="18" spans="1:9" ht="23.25" x14ac:dyDescent="0.25">
      <c r="A18" s="53" t="s">
        <v>145</v>
      </c>
      <c r="B18" s="103" t="s">
        <v>146</v>
      </c>
      <c r="C18" s="61">
        <v>8109810.7999999998</v>
      </c>
      <c r="D18" s="61">
        <v>14302530.82</v>
      </c>
      <c r="E18" s="61">
        <v>15000279.82</v>
      </c>
      <c r="F18" s="61">
        <v>10061677.140000001</v>
      </c>
      <c r="G18" s="113">
        <f t="shared" si="0"/>
        <v>70.348928218565447</v>
      </c>
      <c r="H18" s="24">
        <f t="shared" si="1"/>
        <v>67.076596308454739</v>
      </c>
      <c r="I18" s="39">
        <f t="shared" si="2"/>
        <v>124.06796395299384</v>
      </c>
    </row>
    <row r="19" spans="1:9" x14ac:dyDescent="0.25">
      <c r="A19" s="52" t="s">
        <v>147</v>
      </c>
      <c r="B19" s="104" t="s">
        <v>148</v>
      </c>
      <c r="C19" s="140">
        <v>123956732.04000001</v>
      </c>
      <c r="D19" s="140">
        <v>226459698.28999999</v>
      </c>
      <c r="E19" s="140">
        <v>227370023.37</v>
      </c>
      <c r="F19" s="140">
        <v>118270932.06</v>
      </c>
      <c r="G19" s="112">
        <f t="shared" si="0"/>
        <v>52.226039755888266</v>
      </c>
      <c r="H19" s="17">
        <f t="shared" si="1"/>
        <v>52.016941506637096</v>
      </c>
      <c r="I19" s="37">
        <f t="shared" si="2"/>
        <v>95.413076896730999</v>
      </c>
    </row>
    <row r="20" spans="1:9" x14ac:dyDescent="0.25">
      <c r="A20" s="53" t="s">
        <v>149</v>
      </c>
      <c r="B20" s="103" t="s">
        <v>150</v>
      </c>
      <c r="C20" s="61">
        <v>1850988.12</v>
      </c>
      <c r="D20" s="61">
        <v>4687451.16</v>
      </c>
      <c r="E20" s="61">
        <v>4687451.16</v>
      </c>
      <c r="F20" s="61">
        <v>2645747.52</v>
      </c>
      <c r="G20" s="113">
        <f>F20/D20*100</f>
        <v>56.443201853008752</v>
      </c>
      <c r="H20" s="24">
        <f>F20/E20*100</f>
        <v>56.443201853008752</v>
      </c>
      <c r="I20" s="39">
        <f>F20/C20*100</f>
        <v>142.93703408534031</v>
      </c>
    </row>
    <row r="21" spans="1:9" x14ac:dyDescent="0.25">
      <c r="A21" s="53" t="s">
        <v>151</v>
      </c>
      <c r="B21" s="103" t="s">
        <v>152</v>
      </c>
      <c r="C21" s="95" t="s">
        <v>11</v>
      </c>
      <c r="D21" s="61">
        <v>21276553.789999999</v>
      </c>
      <c r="E21" s="61">
        <v>21276553.789999999</v>
      </c>
      <c r="F21" s="61">
        <v>6506311.54</v>
      </c>
      <c r="G21" s="113">
        <f>F21/D21*100</f>
        <v>30.579724537241425</v>
      </c>
      <c r="H21" s="24">
        <f>F21/E21*100</f>
        <v>30.579724537241425</v>
      </c>
      <c r="I21" s="39"/>
    </row>
    <row r="22" spans="1:9" x14ac:dyDescent="0.25">
      <c r="A22" s="53" t="s">
        <v>153</v>
      </c>
      <c r="B22" s="103" t="s">
        <v>154</v>
      </c>
      <c r="C22" s="61">
        <v>122055743.92</v>
      </c>
      <c r="D22" s="61">
        <v>200290693.34</v>
      </c>
      <c r="E22" s="61">
        <v>201201018.41999999</v>
      </c>
      <c r="F22" s="61">
        <v>109118873</v>
      </c>
      <c r="G22" s="113">
        <f t="shared" si="0"/>
        <v>54.480251268972914</v>
      </c>
      <c r="H22" s="24">
        <f t="shared" si="1"/>
        <v>54.23375778954469</v>
      </c>
      <c r="I22" s="39">
        <f t="shared" si="2"/>
        <v>89.400850378267066</v>
      </c>
    </row>
    <row r="23" spans="1:9" x14ac:dyDescent="0.25">
      <c r="A23" s="53" t="s">
        <v>155</v>
      </c>
      <c r="B23" s="103" t="s">
        <v>156</v>
      </c>
      <c r="C23" s="95">
        <v>50000</v>
      </c>
      <c r="D23" s="131">
        <v>205000</v>
      </c>
      <c r="E23" s="131">
        <v>205000</v>
      </c>
      <c r="F23" s="94" t="s">
        <v>11</v>
      </c>
      <c r="G23" s="114" t="s">
        <v>11</v>
      </c>
      <c r="H23" s="22" t="s">
        <v>11</v>
      </c>
      <c r="I23" s="40" t="s">
        <v>11</v>
      </c>
    </row>
    <row r="24" spans="1:9" x14ac:dyDescent="0.25">
      <c r="A24" s="52" t="s">
        <v>157</v>
      </c>
      <c r="B24" s="104" t="s">
        <v>158</v>
      </c>
      <c r="C24" s="140">
        <v>43277405.93</v>
      </c>
      <c r="D24" s="140">
        <v>122347313.93000001</v>
      </c>
      <c r="E24" s="140">
        <v>123017813.06999999</v>
      </c>
      <c r="F24" s="140">
        <v>25441859.579999998</v>
      </c>
      <c r="G24" s="112">
        <f t="shared" si="0"/>
        <v>20.79478393334924</v>
      </c>
      <c r="H24" s="17">
        <f t="shared" si="1"/>
        <v>20.681443560960549</v>
      </c>
      <c r="I24" s="37">
        <f t="shared" si="2"/>
        <v>58.78785715842465</v>
      </c>
    </row>
    <row r="25" spans="1:9" x14ac:dyDescent="0.25">
      <c r="A25" s="53" t="s">
        <v>159</v>
      </c>
      <c r="B25" s="103" t="s">
        <v>160</v>
      </c>
      <c r="C25" s="61">
        <v>4688174.1500000004</v>
      </c>
      <c r="D25" s="61">
        <v>2600000</v>
      </c>
      <c r="E25" s="61">
        <v>3199997.01</v>
      </c>
      <c r="F25" s="61">
        <v>2197956.1800000002</v>
      </c>
      <c r="G25" s="113">
        <f t="shared" si="0"/>
        <v>84.536776153846162</v>
      </c>
      <c r="H25" s="24">
        <f t="shared" si="1"/>
        <v>68.686194803663284</v>
      </c>
      <c r="I25" s="39">
        <f t="shared" si="2"/>
        <v>46.882989191005201</v>
      </c>
    </row>
    <row r="26" spans="1:9" x14ac:dyDescent="0.25">
      <c r="A26" s="53" t="s">
        <v>161</v>
      </c>
      <c r="B26" s="103" t="s">
        <v>162</v>
      </c>
      <c r="C26" s="61">
        <v>31061435.039999999</v>
      </c>
      <c r="D26" s="61">
        <v>86229312.150000006</v>
      </c>
      <c r="E26" s="61">
        <v>86299814.280000001</v>
      </c>
      <c r="F26" s="61">
        <v>14799138.039999999</v>
      </c>
      <c r="G26" s="113">
        <f t="shared" si="0"/>
        <v>17.162537507264574</v>
      </c>
      <c r="H26" s="24">
        <f t="shared" si="1"/>
        <v>17.148516672335067</v>
      </c>
      <c r="I26" s="39">
        <f t="shared" si="2"/>
        <v>47.644733802356868</v>
      </c>
    </row>
    <row r="27" spans="1:9" x14ac:dyDescent="0.25">
      <c r="A27" s="53" t="s">
        <v>163</v>
      </c>
      <c r="B27" s="103" t="s">
        <v>164</v>
      </c>
      <c r="C27" s="61">
        <v>1792943</v>
      </c>
      <c r="D27" s="61">
        <v>21927983</v>
      </c>
      <c r="E27" s="61">
        <v>21927983</v>
      </c>
      <c r="F27" s="61">
        <v>1471857.29</v>
      </c>
      <c r="G27" s="114" t="s">
        <v>11</v>
      </c>
      <c r="H27" s="22" t="s">
        <v>11</v>
      </c>
      <c r="I27" s="40" t="s">
        <v>11</v>
      </c>
    </row>
    <row r="28" spans="1:9" x14ac:dyDescent="0.25">
      <c r="A28" s="53" t="s">
        <v>165</v>
      </c>
      <c r="B28" s="103" t="s">
        <v>166</v>
      </c>
      <c r="C28" s="61">
        <v>5734853.7400000002</v>
      </c>
      <c r="D28" s="61">
        <v>11590018.779999999</v>
      </c>
      <c r="E28" s="61">
        <v>11590018.779999999</v>
      </c>
      <c r="F28" s="61">
        <v>6972908.0700000003</v>
      </c>
      <c r="G28" s="113">
        <f t="shared" si="0"/>
        <v>60.163043756517546</v>
      </c>
      <c r="H28" s="24">
        <f t="shared" si="1"/>
        <v>60.163043756517546</v>
      </c>
      <c r="I28" s="39">
        <f t="shared" si="2"/>
        <v>121.58824594539703</v>
      </c>
    </row>
    <row r="29" spans="1:9" x14ac:dyDescent="0.25">
      <c r="A29" s="52" t="s">
        <v>167</v>
      </c>
      <c r="B29" s="104" t="s">
        <v>168</v>
      </c>
      <c r="C29" s="140">
        <v>1502293003.8399999</v>
      </c>
      <c r="D29" s="140">
        <v>1812717234.96</v>
      </c>
      <c r="E29" s="140">
        <v>1812610405.1500001</v>
      </c>
      <c r="F29" s="140">
        <v>1231659572.3900001</v>
      </c>
      <c r="G29" s="112">
        <f t="shared" si="0"/>
        <v>67.945488057169499</v>
      </c>
      <c r="H29" s="17">
        <f t="shared" si="1"/>
        <v>67.949492560044959</v>
      </c>
      <c r="I29" s="37">
        <f t="shared" si="2"/>
        <v>81.985309739296156</v>
      </c>
    </row>
    <row r="30" spans="1:9" x14ac:dyDescent="0.25">
      <c r="A30" s="53" t="s">
        <v>169</v>
      </c>
      <c r="B30" s="103" t="s">
        <v>170</v>
      </c>
      <c r="C30" s="61">
        <v>482658930.00999999</v>
      </c>
      <c r="D30" s="61">
        <v>509688086.56</v>
      </c>
      <c r="E30" s="61">
        <v>510275086.56</v>
      </c>
      <c r="F30" s="61">
        <v>388435121.06</v>
      </c>
      <c r="G30" s="113">
        <f t="shared" si="0"/>
        <v>76.210359100530738</v>
      </c>
      <c r="H30" s="24">
        <f t="shared" si="1"/>
        <v>76.122689759090633</v>
      </c>
      <c r="I30" s="39">
        <f t="shared" si="2"/>
        <v>80.478179705895457</v>
      </c>
    </row>
    <row r="31" spans="1:9" x14ac:dyDescent="0.25">
      <c r="A31" s="53" t="s">
        <v>171</v>
      </c>
      <c r="B31" s="103" t="s">
        <v>172</v>
      </c>
      <c r="C31" s="61">
        <v>938094372.38</v>
      </c>
      <c r="D31" s="61">
        <v>1168788275.4100001</v>
      </c>
      <c r="E31" s="61">
        <v>1168932272.3099999</v>
      </c>
      <c r="F31" s="61">
        <v>744721290.13</v>
      </c>
      <c r="G31" s="113">
        <f t="shared" si="0"/>
        <v>63.717381992795794</v>
      </c>
      <c r="H31" s="24">
        <f t="shared" si="1"/>
        <v>63.709532859274198</v>
      </c>
      <c r="I31" s="39">
        <f t="shared" si="2"/>
        <v>79.386606727060808</v>
      </c>
    </row>
    <row r="32" spans="1:9" x14ac:dyDescent="0.25">
      <c r="A32" s="53" t="s">
        <v>173</v>
      </c>
      <c r="B32" s="103" t="s">
        <v>174</v>
      </c>
      <c r="C32" s="61">
        <v>58352613.259999998</v>
      </c>
      <c r="D32" s="61">
        <v>93001505.989999995</v>
      </c>
      <c r="E32" s="61">
        <v>92163679.280000001</v>
      </c>
      <c r="F32" s="61">
        <v>67972757.049999997</v>
      </c>
      <c r="G32" s="113">
        <f t="shared" si="0"/>
        <v>73.087802532260909</v>
      </c>
      <c r="H32" s="24">
        <f t="shared" si="1"/>
        <v>73.752217338778095</v>
      </c>
      <c r="I32" s="39">
        <f t="shared" si="2"/>
        <v>116.48622615603487</v>
      </c>
    </row>
    <row r="33" spans="1:9" x14ac:dyDescent="0.25">
      <c r="A33" s="53" t="s">
        <v>175</v>
      </c>
      <c r="B33" s="103" t="s">
        <v>176</v>
      </c>
      <c r="C33" s="108">
        <v>4000</v>
      </c>
      <c r="D33" s="93">
        <v>100000</v>
      </c>
      <c r="E33" s="93">
        <v>100000</v>
      </c>
      <c r="F33" s="94">
        <v>63332.5</v>
      </c>
      <c r="G33" s="113">
        <f t="shared" si="0"/>
        <v>63.332500000000003</v>
      </c>
      <c r="H33" s="24">
        <f t="shared" si="1"/>
        <v>63.332500000000003</v>
      </c>
      <c r="I33" s="40" t="s">
        <v>11</v>
      </c>
    </row>
    <row r="34" spans="1:9" x14ac:dyDescent="0.25">
      <c r="A34" s="53" t="s">
        <v>177</v>
      </c>
      <c r="B34" s="103" t="s">
        <v>178</v>
      </c>
      <c r="C34" s="61">
        <v>23183088.190000001</v>
      </c>
      <c r="D34" s="61">
        <v>41139367</v>
      </c>
      <c r="E34" s="61">
        <v>41139367</v>
      </c>
      <c r="F34" s="61">
        <v>30467071.649999999</v>
      </c>
      <c r="G34" s="113">
        <f t="shared" si="0"/>
        <v>74.058192606609623</v>
      </c>
      <c r="H34" s="24">
        <f t="shared" si="1"/>
        <v>74.058192606609623</v>
      </c>
      <c r="I34" s="39">
        <f t="shared" si="2"/>
        <v>131.4193838210991</v>
      </c>
    </row>
    <row r="35" spans="1:9" x14ac:dyDescent="0.25">
      <c r="A35" s="52" t="s">
        <v>179</v>
      </c>
      <c r="B35" s="104" t="s">
        <v>180</v>
      </c>
      <c r="C35" s="140">
        <v>32490557.620000001</v>
      </c>
      <c r="D35" s="140">
        <v>60077778.590000004</v>
      </c>
      <c r="E35" s="140">
        <v>60077778.590000004</v>
      </c>
      <c r="F35" s="140">
        <v>43552860.969999999</v>
      </c>
      <c r="G35" s="112">
        <f t="shared" si="0"/>
        <v>72.494126767279326</v>
      </c>
      <c r="H35" s="17">
        <f t="shared" si="1"/>
        <v>72.494126767279326</v>
      </c>
      <c r="I35" s="37">
        <f t="shared" si="2"/>
        <v>134.04774851629645</v>
      </c>
    </row>
    <row r="36" spans="1:9" x14ac:dyDescent="0.25">
      <c r="A36" s="53" t="s">
        <v>181</v>
      </c>
      <c r="B36" s="103" t="s">
        <v>182</v>
      </c>
      <c r="C36" s="61">
        <v>24698059.120000001</v>
      </c>
      <c r="D36" s="61">
        <v>45810192.590000004</v>
      </c>
      <c r="E36" s="61">
        <v>45810192.590000004</v>
      </c>
      <c r="F36" s="61">
        <v>33477267.34</v>
      </c>
      <c r="G36" s="113">
        <f t="shared" si="0"/>
        <v>73.078206938837056</v>
      </c>
      <c r="H36" s="24">
        <f t="shared" si="1"/>
        <v>73.078206938837056</v>
      </c>
      <c r="I36" s="39">
        <f t="shared" si="2"/>
        <v>135.54614626738328</v>
      </c>
    </row>
    <row r="37" spans="1:9" x14ac:dyDescent="0.25">
      <c r="A37" s="53" t="s">
        <v>183</v>
      </c>
      <c r="B37" s="103" t="s">
        <v>184</v>
      </c>
      <c r="C37" s="61">
        <v>7792498.5</v>
      </c>
      <c r="D37" s="61">
        <v>14267586</v>
      </c>
      <c r="E37" s="61">
        <v>14267586</v>
      </c>
      <c r="F37" s="61">
        <v>10075593.630000001</v>
      </c>
      <c r="G37" s="113">
        <f t="shared" si="0"/>
        <v>70.618769215759428</v>
      </c>
      <c r="H37" s="24">
        <f t="shared" si="1"/>
        <v>70.618769215759428</v>
      </c>
      <c r="I37" s="39">
        <f t="shared" si="2"/>
        <v>129.29862777644422</v>
      </c>
    </row>
    <row r="38" spans="1:9" x14ac:dyDescent="0.25">
      <c r="A38" s="52" t="s">
        <v>185</v>
      </c>
      <c r="B38" s="104" t="s">
        <v>186</v>
      </c>
      <c r="C38" s="140">
        <v>197614837.62</v>
      </c>
      <c r="D38" s="140">
        <v>140047518.38999999</v>
      </c>
      <c r="E38" s="140">
        <v>150091396.38999999</v>
      </c>
      <c r="F38" s="140">
        <v>118822945.90000001</v>
      </c>
      <c r="G38" s="112">
        <f t="shared" si="0"/>
        <v>84.84473503422285</v>
      </c>
      <c r="H38" s="17">
        <f t="shared" si="1"/>
        <v>79.167060043367499</v>
      </c>
      <c r="I38" s="37">
        <f t="shared" si="2"/>
        <v>60.128554784174916</v>
      </c>
    </row>
    <row r="39" spans="1:9" x14ac:dyDescent="0.25">
      <c r="A39" s="53" t="s">
        <v>187</v>
      </c>
      <c r="B39" s="103" t="s">
        <v>188</v>
      </c>
      <c r="C39" s="61">
        <v>2338129.6</v>
      </c>
      <c r="D39" s="61">
        <v>3252400</v>
      </c>
      <c r="E39" s="61">
        <v>3252400</v>
      </c>
      <c r="F39" s="61">
        <v>2533248.84</v>
      </c>
      <c r="G39" s="113">
        <f t="shared" si="0"/>
        <v>77.888600418152748</v>
      </c>
      <c r="H39" s="24">
        <f t="shared" si="1"/>
        <v>77.888600418152748</v>
      </c>
      <c r="I39" s="39">
        <f t="shared" si="2"/>
        <v>108.34509943332482</v>
      </c>
    </row>
    <row r="40" spans="1:9" x14ac:dyDescent="0.25">
      <c r="A40" s="53" t="s">
        <v>189</v>
      </c>
      <c r="B40" s="103" t="s">
        <v>190</v>
      </c>
      <c r="C40" s="61">
        <v>14159397.49</v>
      </c>
      <c r="D40" s="61">
        <v>10899927.630000001</v>
      </c>
      <c r="E40" s="61">
        <v>11810927.630000001</v>
      </c>
      <c r="F40" s="61">
        <v>11802927.630000001</v>
      </c>
      <c r="G40" s="113">
        <f t="shared" si="0"/>
        <v>108.28445867397012</v>
      </c>
      <c r="H40" s="24">
        <f t="shared" si="1"/>
        <v>99.932266116171263</v>
      </c>
      <c r="I40" s="39">
        <f t="shared" si="2"/>
        <v>83.357555562203515</v>
      </c>
    </row>
    <row r="41" spans="1:9" x14ac:dyDescent="0.25">
      <c r="A41" s="53" t="s">
        <v>191</v>
      </c>
      <c r="B41" s="103" t="s">
        <v>192</v>
      </c>
      <c r="C41" s="61">
        <v>181117310.53</v>
      </c>
      <c r="D41" s="61">
        <v>125895190.76000001</v>
      </c>
      <c r="E41" s="61">
        <v>135028068.75999999</v>
      </c>
      <c r="F41" s="61">
        <v>104486769.43000001</v>
      </c>
      <c r="G41" s="113">
        <f t="shared" si="0"/>
        <v>82.99504436923894</v>
      </c>
      <c r="H41" s="24">
        <f t="shared" si="1"/>
        <v>77.381518072154066</v>
      </c>
      <c r="I41" s="39">
        <f t="shared" si="2"/>
        <v>57.690106552621856</v>
      </c>
    </row>
    <row r="42" spans="1:9" x14ac:dyDescent="0.25">
      <c r="A42" s="52" t="s">
        <v>193</v>
      </c>
      <c r="B42" s="104" t="s">
        <v>194</v>
      </c>
      <c r="C42" s="140">
        <v>55803061.770000003</v>
      </c>
      <c r="D42" s="123">
        <v>53941620.93</v>
      </c>
      <c r="E42" s="140">
        <v>53941620.93</v>
      </c>
      <c r="F42" s="140">
        <v>36930305.420000002</v>
      </c>
      <c r="G42" s="112">
        <f t="shared" si="0"/>
        <v>68.463469920424586</v>
      </c>
      <c r="H42" s="17">
        <f t="shared" si="1"/>
        <v>68.463469920424586</v>
      </c>
      <c r="I42" s="37">
        <f t="shared" si="2"/>
        <v>66.17971173734756</v>
      </c>
    </row>
    <row r="43" spans="1:9" x14ac:dyDescent="0.25">
      <c r="A43" s="53" t="s">
        <v>195</v>
      </c>
      <c r="B43" s="103" t="s">
        <v>196</v>
      </c>
      <c r="C43" s="61">
        <v>44973782.530000001</v>
      </c>
      <c r="D43" s="131">
        <v>20746809.75</v>
      </c>
      <c r="E43" s="61">
        <v>20746809.75</v>
      </c>
      <c r="F43" s="61">
        <v>14616104.26</v>
      </c>
      <c r="G43" s="113">
        <f t="shared" si="0"/>
        <v>70.449888132800751</v>
      </c>
      <c r="H43" s="24">
        <f t="shared" si="1"/>
        <v>70.449888132800751</v>
      </c>
      <c r="I43" s="39">
        <f t="shared" si="2"/>
        <v>32.499166042460956</v>
      </c>
    </row>
    <row r="44" spans="1:9" x14ac:dyDescent="0.25">
      <c r="A44" s="53" t="s">
        <v>197</v>
      </c>
      <c r="B44" s="103" t="s">
        <v>198</v>
      </c>
      <c r="C44" s="61">
        <v>10829279.24</v>
      </c>
      <c r="D44" s="131">
        <v>33194811.18</v>
      </c>
      <c r="E44" s="61">
        <v>33194811.18</v>
      </c>
      <c r="F44" s="61">
        <v>22314201.16</v>
      </c>
      <c r="G44" s="113">
        <f t="shared" si="0"/>
        <v>67.221955380316771</v>
      </c>
      <c r="H44" s="24">
        <f t="shared" si="1"/>
        <v>67.221955380316771</v>
      </c>
      <c r="I44" s="39">
        <f t="shared" si="2"/>
        <v>206.05435196073122</v>
      </c>
    </row>
    <row r="45" spans="1:9" x14ac:dyDescent="0.25">
      <c r="A45" s="52" t="s">
        <v>199</v>
      </c>
      <c r="B45" s="104" t="s">
        <v>200</v>
      </c>
      <c r="C45" s="140">
        <v>2160000</v>
      </c>
      <c r="D45" s="123">
        <v>2990000</v>
      </c>
      <c r="E45" s="74">
        <v>2990000</v>
      </c>
      <c r="F45" s="107">
        <v>2291900</v>
      </c>
      <c r="G45" s="112">
        <f t="shared" si="0"/>
        <v>76.65217391304347</v>
      </c>
      <c r="H45" s="17">
        <f t="shared" si="1"/>
        <v>76.65217391304347</v>
      </c>
      <c r="I45" s="37">
        <f t="shared" si="2"/>
        <v>106.10648148148147</v>
      </c>
    </row>
    <row r="46" spans="1:9" x14ac:dyDescent="0.25">
      <c r="A46" s="54" t="s">
        <v>201</v>
      </c>
      <c r="B46" s="103" t="s">
        <v>202</v>
      </c>
      <c r="C46" s="61">
        <v>2160000</v>
      </c>
      <c r="D46" s="131">
        <v>2990000</v>
      </c>
      <c r="E46" s="93">
        <v>2990000</v>
      </c>
      <c r="F46" s="94">
        <v>2291900</v>
      </c>
      <c r="G46" s="113">
        <f t="shared" si="0"/>
        <v>76.65217391304347</v>
      </c>
      <c r="H46" s="24">
        <f t="shared" si="1"/>
        <v>76.65217391304347</v>
      </c>
      <c r="I46" s="39">
        <f t="shared" si="2"/>
        <v>106.10648148148147</v>
      </c>
    </row>
    <row r="47" spans="1:9" ht="23.25" x14ac:dyDescent="0.25">
      <c r="A47" s="55" t="s">
        <v>203</v>
      </c>
      <c r="B47" s="104" t="s">
        <v>204</v>
      </c>
      <c r="C47" s="140">
        <v>32468166</v>
      </c>
      <c r="D47" s="123">
        <v>44568650</v>
      </c>
      <c r="E47" s="74">
        <v>44568650</v>
      </c>
      <c r="F47" s="140">
        <v>33426489.149999999</v>
      </c>
      <c r="G47" s="112">
        <f t="shared" si="0"/>
        <v>75.000003702153862</v>
      </c>
      <c r="H47" s="17">
        <f t="shared" si="1"/>
        <v>75.000003702153862</v>
      </c>
      <c r="I47" s="37">
        <f t="shared" si="2"/>
        <v>102.95157770845449</v>
      </c>
    </row>
    <row r="48" spans="1:9" ht="24" thickBot="1" x14ac:dyDescent="0.3">
      <c r="A48" s="56" t="s">
        <v>205</v>
      </c>
      <c r="B48" s="105" t="s">
        <v>206</v>
      </c>
      <c r="C48" s="141">
        <v>32468166</v>
      </c>
      <c r="D48" s="132">
        <v>44568650</v>
      </c>
      <c r="E48" s="109">
        <v>44568650</v>
      </c>
      <c r="F48" s="61">
        <v>33426489.149999999</v>
      </c>
      <c r="G48" s="115">
        <f t="shared" si="0"/>
        <v>75.000003702153862</v>
      </c>
      <c r="H48" s="57">
        <f t="shared" si="1"/>
        <v>75.000003702153862</v>
      </c>
      <c r="I48" s="58">
        <f t="shared" si="2"/>
        <v>102.95157770845449</v>
      </c>
    </row>
    <row r="49" spans="1:9" ht="15.75" thickBot="1" x14ac:dyDescent="0.3">
      <c r="A49" s="59"/>
      <c r="B49" s="78"/>
      <c r="C49" s="96"/>
      <c r="D49" s="133"/>
      <c r="E49" s="96"/>
      <c r="F49" s="96"/>
      <c r="G49" s="13"/>
      <c r="H49" s="83"/>
      <c r="I49" s="83"/>
    </row>
    <row r="50" spans="1:9" ht="15.75" thickBot="1" x14ac:dyDescent="0.3">
      <c r="A50" s="60" t="s">
        <v>207</v>
      </c>
      <c r="B50" s="79" t="s">
        <v>10</v>
      </c>
      <c r="C50" s="117">
        <v>30597080.16</v>
      </c>
      <c r="D50" s="134">
        <v>-100832884.18000001</v>
      </c>
      <c r="E50" s="118">
        <v>-100832884.18000001</v>
      </c>
      <c r="F50" s="119">
        <v>174081872.97</v>
      </c>
      <c r="G50" s="116"/>
      <c r="H50" s="84"/>
      <c r="I50" s="85"/>
    </row>
    <row r="51" spans="1:9" x14ac:dyDescent="0.25">
      <c r="B51" s="86"/>
      <c r="C51" s="86"/>
      <c r="D51" s="98"/>
      <c r="E51" s="86"/>
      <c r="F51" s="86"/>
      <c r="G51" s="86"/>
      <c r="H51" s="87"/>
      <c r="I51" s="87"/>
    </row>
  </sheetData>
  <mergeCells count="5">
    <mergeCell ref="A3:A4"/>
    <mergeCell ref="B3:B4"/>
    <mergeCell ref="C3:C4"/>
    <mergeCell ref="D3:F3"/>
    <mergeCell ref="G3:I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F800B102-F62F-4ED3-8836-B0CFAC83C1C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Доходы</vt:lpstr>
      <vt:lpstr>Расходы</vt:lpstr>
      <vt:lpstr>Доходы!Заголовки_для_печати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FIN3</dc:creator>
  <cp:lastModifiedBy>Elena</cp:lastModifiedBy>
  <cp:lastPrinted>2024-07-10T01:03:49Z</cp:lastPrinted>
  <dcterms:created xsi:type="dcterms:W3CDTF">2024-04-09T23:39:31Z</dcterms:created>
  <dcterms:modified xsi:type="dcterms:W3CDTF">2024-10-09T02:14:54Z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992_Орг=20020_Ф=0503317M_Период=март 2024 года.xlsx</vt:lpwstr>
  </property>
  <property fmtid="{D5CDD505-2E9C-101B-9397-08002B2CF9AE}" pid="3" name="Название отчета">
    <vt:lpwstr>992_Орг=20020_Ф=0503317M_Период=март 2024 года.xlsx</vt:lpwstr>
  </property>
  <property fmtid="{D5CDD505-2E9C-101B-9397-08002B2CF9AE}" pid="4" name="Версия клиента">
    <vt:lpwstr>23.1.0.38319 (.NET Core 3.1)</vt:lpwstr>
  </property>
  <property fmtid="{D5CDD505-2E9C-101B-9397-08002B2CF9AE}" pid="5" name="Тип сервера">
    <vt:lpwstr>PostgreSQL</vt:lpwstr>
  </property>
  <property fmtid="{D5CDD505-2E9C-101B-9397-08002B2CF9AE}" pid="6" name="Сервер">
    <vt:lpwstr>svod-db.primorsky.local</vt:lpwstr>
  </property>
  <property fmtid="{D5CDD505-2E9C-101B-9397-08002B2CF9AE}" pid="7" name="База">
    <vt:lpwstr>svod_smart_krai</vt:lpwstr>
  </property>
  <property fmtid="{D5CDD505-2E9C-101B-9397-08002B2CF9AE}" pid="8" name="Пользователь">
    <vt:lpwstr>rn20020_4</vt:lpwstr>
  </property>
  <property fmtid="{D5CDD505-2E9C-101B-9397-08002B2CF9AE}" pid="9" name="Шаблон">
    <vt:lpwstr>0503317G_20220101_1.xlt</vt:lpwstr>
  </property>
  <property fmtid="{D5CDD505-2E9C-101B-9397-08002B2CF9AE}" pid="10" name="Локальная база">
    <vt:lpwstr>не используется</vt:lpwstr>
  </property>
</Properties>
</file>