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20" windowWidth="11355" windowHeight="8700"/>
  </bookViews>
  <sheets>
    <sheet name="Доходы в отчет" sheetId="9" r:id="rId1"/>
  </sheets>
  <calcPr calcId="145621"/>
</workbook>
</file>

<file path=xl/calcChain.xml><?xml version="1.0" encoding="utf-8"?>
<calcChain xmlns="http://schemas.openxmlformats.org/spreadsheetml/2006/main">
  <c r="D39" i="9" l="1"/>
  <c r="C39" i="9"/>
  <c r="D212" i="9" l="1"/>
  <c r="C212" i="9"/>
  <c r="D178" i="9"/>
  <c r="C178" i="9"/>
  <c r="D163" i="9" l="1"/>
  <c r="C163" i="9"/>
  <c r="D149" i="9" l="1"/>
  <c r="C149" i="9"/>
  <c r="D117" i="9" l="1"/>
  <c r="C117" i="9"/>
  <c r="D115" i="9"/>
  <c r="C115" i="9"/>
  <c r="C114" i="9" l="1"/>
  <c r="D114" i="9"/>
  <c r="D103" i="9"/>
  <c r="C103" i="9"/>
  <c r="D99" i="9"/>
  <c r="C99" i="9"/>
  <c r="D97" i="9"/>
  <c r="C97" i="9"/>
  <c r="D76" i="9"/>
  <c r="C76" i="9"/>
  <c r="D52" i="9" l="1"/>
  <c r="C52" i="9"/>
  <c r="D50" i="9"/>
  <c r="D48" i="9"/>
  <c r="C48" i="9"/>
  <c r="D43" i="9"/>
  <c r="D42" i="9" s="1"/>
  <c r="C43" i="9"/>
  <c r="C42" i="9" s="1"/>
  <c r="D11" i="9" l="1"/>
  <c r="C11" i="9"/>
  <c r="D158" i="9" l="1"/>
  <c r="C158" i="9"/>
  <c r="D153" i="9"/>
  <c r="C153" i="9"/>
  <c r="D217" i="9" l="1"/>
  <c r="C217" i="9"/>
  <c r="D208" i="9"/>
  <c r="C208" i="9"/>
  <c r="D156" i="9" l="1"/>
  <c r="C156" i="9"/>
  <c r="D151" i="9" l="1"/>
  <c r="C151" i="9"/>
  <c r="D147" i="9"/>
  <c r="C147" i="9"/>
  <c r="C27" i="9" l="1"/>
  <c r="D27" i="9"/>
  <c r="D129" i="9"/>
  <c r="D128" i="9" s="1"/>
  <c r="C65" i="9" l="1"/>
  <c r="D203" i="9" l="1"/>
  <c r="C203" i="9"/>
  <c r="D205" i="9"/>
  <c r="C205" i="9"/>
  <c r="D195" i="9"/>
  <c r="C195" i="9"/>
  <c r="D145" i="9" l="1"/>
  <c r="C145" i="9"/>
  <c r="D141" i="9"/>
  <c r="C141" i="9"/>
  <c r="D136" i="9"/>
  <c r="C136" i="9"/>
  <c r="C126" i="9"/>
  <c r="D126" i="9"/>
  <c r="C129" i="9"/>
  <c r="D95" i="9" l="1"/>
  <c r="C95" i="9"/>
  <c r="C50" i="9" l="1"/>
  <c r="D134" i="9" l="1"/>
  <c r="D193" i="9"/>
  <c r="D197" i="9"/>
  <c r="D201" i="9"/>
  <c r="D177" i="9"/>
  <c r="D210" i="9"/>
  <c r="D214" i="9"/>
  <c r="D216" i="9"/>
  <c r="D139" i="9"/>
  <c r="D143" i="9"/>
  <c r="D162" i="9"/>
  <c r="C139" i="9"/>
  <c r="C162" i="9"/>
  <c r="C143" i="9"/>
  <c r="C134" i="9"/>
  <c r="C177" i="9"/>
  <c r="C193" i="9"/>
  <c r="C197" i="9"/>
  <c r="C199" i="9"/>
  <c r="C201" i="9"/>
  <c r="C214" i="9"/>
  <c r="C210" i="9"/>
  <c r="C207" i="9" s="1"/>
  <c r="C216" i="9"/>
  <c r="D199" i="9"/>
  <c r="D110" i="9"/>
  <c r="C110" i="9"/>
  <c r="D112" i="9"/>
  <c r="D121" i="9"/>
  <c r="D120" i="9" s="1"/>
  <c r="D87" i="9"/>
  <c r="D89" i="9"/>
  <c r="D91" i="9"/>
  <c r="D93" i="9"/>
  <c r="D101" i="9"/>
  <c r="D106" i="9"/>
  <c r="D108" i="9"/>
  <c r="C62" i="9"/>
  <c r="C61" i="9" s="1"/>
  <c r="D65" i="9"/>
  <c r="D59" i="9"/>
  <c r="D58" i="9" s="1"/>
  <c r="D56" i="9"/>
  <c r="D54" i="9"/>
  <c r="D47" i="9" s="1"/>
  <c r="C59" i="9"/>
  <c r="C58" i="9" s="1"/>
  <c r="C56" i="9"/>
  <c r="C54" i="9"/>
  <c r="C47" i="9" s="1"/>
  <c r="C87" i="9"/>
  <c r="C89" i="9"/>
  <c r="C91" i="9"/>
  <c r="C93" i="9"/>
  <c r="C101" i="9"/>
  <c r="C106" i="9"/>
  <c r="C108" i="9"/>
  <c r="C112" i="9"/>
  <c r="C121" i="9"/>
  <c r="C120" i="9" s="1"/>
  <c r="C128" i="9"/>
  <c r="D83" i="9"/>
  <c r="D82" i="9" s="1"/>
  <c r="C83" i="9"/>
  <c r="C82" i="9" s="1"/>
  <c r="D80" i="9"/>
  <c r="C80" i="9"/>
  <c r="D75" i="9"/>
  <c r="C75" i="9"/>
  <c r="D72" i="9"/>
  <c r="C72" i="9"/>
  <c r="D70" i="9"/>
  <c r="C70" i="9"/>
  <c r="C40" i="9"/>
  <c r="D40" i="9"/>
  <c r="C37" i="9"/>
  <c r="D37" i="9"/>
  <c r="C35" i="9"/>
  <c r="D35" i="9"/>
  <c r="C32" i="9"/>
  <c r="D32" i="9"/>
  <c r="C21" i="9"/>
  <c r="C19" i="9" s="1"/>
  <c r="D21" i="9"/>
  <c r="D19" i="9" s="1"/>
  <c r="C10" i="9"/>
  <c r="D10" i="9"/>
  <c r="C86" i="9" l="1"/>
  <c r="D86" i="9"/>
  <c r="D138" i="9"/>
  <c r="C138" i="9"/>
  <c r="D207" i="9"/>
  <c r="D85" i="9"/>
  <c r="C85" i="9"/>
  <c r="C176" i="9"/>
  <c r="D176" i="9"/>
  <c r="C79" i="9"/>
  <c r="C74" i="9" s="1"/>
  <c r="D79" i="9"/>
  <c r="D74" i="9" s="1"/>
  <c r="D62" i="9"/>
  <c r="D61" i="9" s="1"/>
  <c r="D26" i="9"/>
  <c r="C69" i="9"/>
  <c r="C68" i="9" s="1"/>
  <c r="C133" i="9"/>
  <c r="C26" i="9"/>
  <c r="D46" i="9"/>
  <c r="D20" i="9"/>
  <c r="C20" i="9"/>
  <c r="C46" i="9"/>
  <c r="D69" i="9"/>
  <c r="D68" i="9" s="1"/>
  <c r="D133" i="9"/>
  <c r="D132" i="9" l="1"/>
  <c r="D131" i="9" s="1"/>
  <c r="C9" i="9"/>
  <c r="D9" i="9"/>
  <c r="D221" i="9" l="1"/>
  <c r="C132" i="9"/>
  <c r="C131" i="9" l="1"/>
  <c r="C221" i="9" s="1"/>
</calcChain>
</file>

<file path=xl/sharedStrings.xml><?xml version="1.0" encoding="utf-8"?>
<sst xmlns="http://schemas.openxmlformats.org/spreadsheetml/2006/main" count="433" uniqueCount="399">
  <si>
    <t>961 1 14 02053 05 0000 410</t>
  </si>
  <si>
    <t xml:space="preserve"> 000 1 03 00000 00 0000 000</t>
  </si>
  <si>
    <t>Иные межбюджетные трансферты</t>
  </si>
  <si>
    <t>961 1 13 02995 05 0000 130</t>
  </si>
  <si>
    <t>Порочие доходы от компенсации затрат бюджетов муниципальных районов</t>
  </si>
  <si>
    <t>Приложение 3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</si>
  <si>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</si>
  <si>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</si>
  <si>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</si>
  <si>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961 1 11 05025 05 0000 120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</si>
  <si>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</si>
  <si>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Акцизы по подакцизным товарам (продукции), производимым на территории Российской Федерации</t>
  </si>
  <si>
    <t>000 1 03 02000 01 0000 110</t>
  </si>
  <si>
    <t>НАЛОГИ НА ТОВАРЫ (РАБОТЫ, УСЛУГИ), РЕАЛИЗУЕМЫЕ НА ТЕРРИТОРИИ РОССИЙСКОЙ ФЕДЕРАЦИИ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</si>
  <si>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</si>
  <si>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</si>
  <si>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000 1 05 02000 02 0000 110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</si>
  <si>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</si>
  <si>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Налог, взимаемый в связи с применением патентной системы налогообложения, зачисляемый в бюджеты муниципальных районов</t>
  </si>
  <si>
    <t>000 1 05 03000 01 0000 110</t>
  </si>
  <si>
    <t>000 1 05 04000 02 0000 110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</si>
  <si>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</si>
  <si>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000 1 11 05310 00 0000 120</t>
  </si>
  <si>
    <t>Доходы, поступающие в порядке возмещения расходов, понесенных в связи с эксплуатацией имущества</t>
  </si>
  <si>
    <t>000 1 13 02060 00 0000 130</t>
  </si>
  <si>
    <t xml:space="preserve">Порочие доходы от компенсации затрат </t>
  </si>
  <si>
    <t>000 1 13 02990 00 0000 130</t>
  </si>
  <si>
    <t xml:space="preserve">Прочие субсидии </t>
  </si>
  <si>
    <t>Субвенции бюджетам на государственную регистрацию актов гражданского состояния</t>
  </si>
  <si>
    <t>ДОХОДЫ ОТ ОКАЗАНИЯ ПЛАТНЫХ УСЛУГ (РАБОТ) И КОМПЕНСАЦИИ ЗАТРАТ ГОСУДАРСТВА</t>
  </si>
  <si>
    <t xml:space="preserve"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</si>
  <si>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 xml:space="preserve">Доходы от продажи земельных участков, находящихся в государственной и муниципальной собственности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</si>
  <si>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</si>
  <si>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муниципальной собственности</t>
  </si>
  <si>
    <t>000 1 14 06300 00 0000 430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</si>
  <si>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</t>
  </si>
  <si>
    <t>000 1 14 06310 00 0000 430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</si>
  <si>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</si>
  <si>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Дотации бюджетам муниципальных районов на поддержку мер по обеспечению сбалансированности бюджетов
</t>
  </si>
  <si>
    <t xml:space="preserve">Дотации бюджетам бюджетной системы Российской Федерации
</t>
  </si>
  <si>
    <t xml:space="preserve">Дотации бюджетам на поддержку мер по обеспечению сбалансированности бюджетов
</t>
  </si>
  <si>
    <t>Субвенции бюджетам бюджетной системы Российской Федерации</t>
  </si>
  <si>
    <t xml:space="preserve">Субвенции местным бюджетам на выполнение передаваемых полномочий субъектов Российской Федерации </t>
  </si>
  <si>
    <t xml:space="preserve">Субвенции бюджетам муниципальных районов на выполнение передаваемых полномочий субъектов Российской Федерации 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</si>
  <si>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</si>
  <si>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Плата за размещение отходов производства </t>
  </si>
  <si>
    <t>048 1 12 01041 01 0000 120</t>
  </si>
  <si>
    <t>Плата за размещение твёрдых коммунальных отходов</t>
  </si>
  <si>
    <t>048 1 12 01042 01 0000 120</t>
  </si>
  <si>
    <t>961 1 11 05013 05 0000 120</t>
  </si>
  <si>
    <t>000 1 11 05070 00 0000 120</t>
  </si>
  <si>
    <t>961 1 11 05075 05 0000 120</t>
  </si>
  <si>
    <t>961 1 11 05313 05 0000 120</t>
  </si>
  <si>
    <t>961 1 14 06013 05 0000 430</t>
  </si>
  <si>
    <t>000 2 02 10000 00 0000 150</t>
  </si>
  <si>
    <t>000 2 02 15002 00 0000 150</t>
  </si>
  <si>
    <t>992 2 02 15002 05 0000 150</t>
  </si>
  <si>
    <t>000 2 02 20000 00 0000 150</t>
  </si>
  <si>
    <t>000 2 02 29999 00 0000 150</t>
  </si>
  <si>
    <t>000 2 02 29999 05 0000 150</t>
  </si>
  <si>
    <t>961 2 02 29999 05 0000 150</t>
  </si>
  <si>
    <t>000 2 02 30000 00 0000 150</t>
  </si>
  <si>
    <t>000 2 02 30024 00 0000 150</t>
  </si>
  <si>
    <t>000 2 02 30024 05 0000 150</t>
  </si>
  <si>
    <t>966 2 02 30024 05 0000 150</t>
  </si>
  <si>
    <t>961 2 02 30024 05 0000 150</t>
  </si>
  <si>
    <t>000 2 02 30029 00 0000 150</t>
  </si>
  <si>
    <t>966 2 02 30029 05 0000 150</t>
  </si>
  <si>
    <t>000 2 02 35120 00 0000 150</t>
  </si>
  <si>
    <t>961 2 02 35120 05 0000 150</t>
  </si>
  <si>
    <t>000 2 02 35930 00 0000 150</t>
  </si>
  <si>
    <t>961 2 02 35930 05 0000 150</t>
  </si>
  <si>
    <t>000 2 02 40000 00 0000 150</t>
  </si>
  <si>
    <t>969 2 02 29999 05 0000 150</t>
  </si>
  <si>
    <t>на обеспечение граждан твердым топливом (дровами)</t>
  </si>
  <si>
    <t>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</si>
  <si>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000 2 02 35304 00 0000 150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</si>
  <si>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</si>
  <si>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966 2 02 35304 05 0000 150</t>
  </si>
  <si>
    <t>000 2 02 45393 00 0000 150</t>
  </si>
  <si>
    <t>961 2 02 45393 05 0000 150</t>
  </si>
  <si>
    <t>000 1 16 01000 01 0000 140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</si>
  <si>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</si>
  <si>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</si>
  <si>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785 1 16 01053 01 0000 140</t>
  </si>
  <si>
    <t>000 1 16 01050 01 0000 140</t>
  </si>
  <si>
    <t>000 1 16 01060 01 0000 140</t>
  </si>
  <si>
    <t>961 1 14 06313 05 0000 430</t>
  </si>
  <si>
    <t>000 2 02 20299 00 0000 150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</si>
  <si>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</si>
  <si>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000 2 02 20302 00 0000 150</t>
  </si>
  <si>
    <t>961 2 02 20302 05 0000 150</t>
  </si>
  <si>
    <t>961 2 02 20299 05 0000 150</t>
  </si>
  <si>
    <t>785 1 16 01063 01 0000 140</t>
  </si>
  <si>
    <t>000 1 16 01070 01 0000 140</t>
  </si>
  <si>
    <t>785 1 16 01073 01 0000 140</t>
  </si>
  <si>
    <t>000 1 16 01080 01 0000 140</t>
  </si>
  <si>
    <t>785 1 16 01083 01 0000 140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</si>
  <si>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</si>
  <si>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000 1 16 01140 01 0000 140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</si>
  <si>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</si>
  <si>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785 1 16 01143 01 0000 140</t>
  </si>
  <si>
    <t>000 1 16 01150 01 0000 140</t>
  </si>
  <si>
    <t>785 1 16 01153 01 0000 140</t>
  </si>
  <si>
    <t>188 1 16 10123 01 0000 140</t>
  </si>
  <si>
    <t>966 1 16 10123 01 0000 140</t>
  </si>
  <si>
    <t>961 1 16 10123 01 0000 140</t>
  </si>
  <si>
    <t>000 1 16 11000 01 0000 140</t>
  </si>
  <si>
    <t>000 1 16 01170 01 0000 140</t>
  </si>
  <si>
    <t>785 1 16 01173 01 0000 140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</si>
  <si>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</si>
  <si>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000 1 16 01190 01 0000 140</t>
  </si>
  <si>
    <t>785 1 16 01193 01 0000 140</t>
  </si>
  <si>
    <t>000 1 16 01200 01 0000 140</t>
  </si>
  <si>
    <t>785 1 16 01203 01 0000 140</t>
  </si>
  <si>
    <t xml:space="preserve">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</si>
  <si>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000 1 16 02000 02 0000 140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</si>
  <si>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</si>
  <si>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961 1 16 02020 02 0000 140</t>
  </si>
  <si>
    <t>000 1 16 10000 00 0000 140</t>
  </si>
  <si>
    <t>000 1 16 10120 00 0000 140</t>
  </si>
  <si>
    <t xml:space="preserve">Код дохода </t>
  </si>
  <si>
    <t>Единица измерения: тыс.руб.</t>
  </si>
  <si>
    <t>Доходы бюджета - ИТОГО</t>
  </si>
  <si>
    <t>000 8 50 00000 00 0000 000</t>
  </si>
  <si>
    <t>Налог на доходы физических лиц</t>
  </si>
  <si>
    <t>Единый налог на вмененный доход для отдельных видов деятельности</t>
  </si>
  <si>
    <t>Единый сельскохозяйственный налог</t>
  </si>
  <si>
    <t>Плата за негативное воздействие на окружающую среду</t>
  </si>
  <si>
    <t>Невыясненные поступления</t>
  </si>
  <si>
    <t xml:space="preserve"> Наименование показателя</t>
  </si>
  <si>
    <t>2</t>
  </si>
  <si>
    <t>НАЛОГОВЫЕ И НЕНАЛОГОВЫЕ ДОХОДЫ</t>
  </si>
  <si>
    <t>000 1 00 00000 00 0000 000</t>
  </si>
  <si>
    <t>НАЛОГИ НА ПРИБЫЛЬ, ДОХОДЫ</t>
  </si>
  <si>
    <t>000 1 01 00000 00 0000 000</t>
  </si>
  <si>
    <t>000 1 01 02000 01 0000 110</t>
  </si>
  <si>
    <t>НАЛОГИ НА СОВОКУПНЫЙ ДОХОД</t>
  </si>
  <si>
    <t>000 1 05 00000 00 0000 000</t>
  </si>
  <si>
    <t>ГОСУДАРСТВЕННАЯ ПОШЛИНА</t>
  </si>
  <si>
    <t>000 1 08 00000 00 0000 000</t>
  </si>
  <si>
    <t>Государственная пошлина по делам, рассматриваемым в судах общей юрисдикции, мировыми судьями</t>
  </si>
  <si>
    <t>000 1 08 03000 01 0000 110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</si>
  <si>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</si>
  <si>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</si>
  <si>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</si>
  <si>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</si>
  <si>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</si>
  <si>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>000 1 11 09000 00 0000 120</t>
  </si>
  <si>
    <t>000 1 11 09040 00 0000 120</t>
  </si>
  <si>
    <t>ПЛАТЕЖИ ПРИ ПОЛЬЗОВАНИИ ПРИРОДНЫМИ РЕСУРСАМИ</t>
  </si>
  <si>
    <t>000 1 12 00000 00 0000 000</t>
  </si>
  <si>
    <t>000 1 12 01000 01 0000 120</t>
  </si>
  <si>
    <t>000 1 13 00000 00 0000 000</t>
  </si>
  <si>
    <t>ДОХОДЫ ОТ ПРОДАЖИ МАТЕРИАЛЬНЫХ И НЕМАТЕРИАЛЬНЫХ АКТИВОВ</t>
  </si>
  <si>
    <t>000 1 14 00000 00 0000 000</t>
  </si>
  <si>
    <t>000 1 14 02000 00 0000 000</t>
  </si>
  <si>
    <t>000 1 14 06000 00 0000 430</t>
  </si>
  <si>
    <t>000 1 14 06010 00 0000 430</t>
  </si>
  <si>
    <t>ШТРАФЫ, САНКЦИИ, ВОЗМЕЩЕНИЕ УЩЕРБА</t>
  </si>
  <si>
    <t>000 1 16 00000 00 0000 000</t>
  </si>
  <si>
    <t>ПРОЧИЕ НЕНАЛОГОВЫЕ ДОХОДЫ</t>
  </si>
  <si>
    <t>000 1 17 00000 00 0000 000</t>
  </si>
  <si>
    <t>000 1 17 01000 00 0000 180</t>
  </si>
  <si>
    <t>Невыясненные поступления, зачисляемые в бюджеты муниципальных районов</t>
  </si>
  <si>
    <t>182 1 01 02010 01 0000 110</t>
  </si>
  <si>
    <t>182 1 01 02030 01 0000 110</t>
  </si>
  <si>
    <t>182 1 01 02040 01 0000 110</t>
  </si>
  <si>
    <t>182 1 08 03010 01 0000 110</t>
  </si>
  <si>
    <t>961 1 11 09045 05 0000 120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</si>
  <si>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</si>
  <si>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</si>
  <si>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</si>
  <si>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</si>
  <si>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Субсидии бюджетам субъектов Российской Федерации и муниципальных образований (межбюджетные субсидии)</t>
  </si>
  <si>
    <t>Прочие субсидии бюджетам муниципальных районов</t>
  </si>
  <si>
    <t>182 1 05 02010 02 0000 110</t>
  </si>
  <si>
    <t>182 1 05 02020 02 0000 110</t>
  </si>
  <si>
    <t>182 1 05 03010 01 0000 110</t>
  </si>
  <si>
    <t>в том числе:</t>
  </si>
  <si>
    <t>Плата за выбросы загрязняющих веществ в атмосферный воздух стационарными объектами</t>
  </si>
  <si>
    <t>Плата за выбросы загрязняющих веществ в водные объекты</t>
  </si>
  <si>
    <t>Плата за размещение отходов производства и потребления</t>
  </si>
  <si>
    <t>Доходы от компенсации затрат государства</t>
  </si>
  <si>
    <t>000 1 13 02000 00 0000 130</t>
  </si>
  <si>
    <t>000 1 14 02050 05 0000 410</t>
  </si>
  <si>
    <t>182 1 01 02020 01 0000 110</t>
  </si>
  <si>
    <t xml:space="preserve">Доходы от продажи земельных участков, государственная собственность на которые не разграничена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</si>
  <si>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</si>
  <si>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</si>
  <si>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</si>
  <si>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</si>
  <si>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Налог, взимаемый в связи с применением патентной системы налогообложения</t>
  </si>
  <si>
    <t>182 1 05 04020 02 0000 110</t>
  </si>
  <si>
    <t>961 1 13 02065 05 0000 130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</si>
  <si>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</si>
  <si>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048 1 12 01040 01 0000 120</t>
  </si>
  <si>
    <t>048 1 12 01030 01 0000 120</t>
  </si>
  <si>
    <t>048 1 12 01010 01 0000 120</t>
  </si>
  <si>
    <t xml:space="preserve">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</si>
  <si>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966 2 02 45303 05 0000 150</t>
  </si>
  <si>
    <t>000 2 02 45303 00 0000 150</t>
  </si>
  <si>
    <t>182 1 01 02080 01 0000 110</t>
  </si>
  <si>
    <t>Налог, взимаемый в связи с применением упрощенной системы налогообложения</t>
  </si>
  <si>
    <t>000 1 05 01000 01 0000 110</t>
  </si>
  <si>
    <t>Налог, взимаемый с налогоплательщиков, выбравших в качестве объекта налогообложения доходы</t>
  </si>
  <si>
    <t>182 1 05 01011 01 0000 110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</si>
  <si>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</si>
  <si>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182 1 05 01021 01 0000 110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</si>
  <si>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</si>
  <si>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000 1 16 01090 01 0000 140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</si>
  <si>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</si>
  <si>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785 1 16 01093 01 0000 140</t>
  </si>
  <si>
    <t>000 1 16 07000 05 0000 140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</si>
  <si>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</si>
  <si>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</si>
  <si>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961 1 16 07090 05 0000 140</t>
  </si>
  <si>
    <t>Прочие дотации</t>
  </si>
  <si>
    <t>Прочие дотации бюджетам муниципальных районов</t>
  </si>
  <si>
    <t>000 2 02 19999 00 0000 150</t>
  </si>
  <si>
    <t xml:space="preserve"> 992 2 02 19999 05 0000 150</t>
  </si>
  <si>
    <t>000 2 02 20300 00 0000 150</t>
  </si>
  <si>
    <t>961 2 02 20300 05 0000 150</t>
  </si>
  <si>
    <t xml:space="preserve"> 000 2 02 25576 00 0000 150</t>
  </si>
  <si>
    <t>на мероприятия по созданию и развитию системы газоснабжения</t>
  </si>
  <si>
    <t xml:space="preserve">по обеспечению мер социальной поддержки педагогическим работникам </t>
  </si>
  <si>
    <t>по обеспечению бесплатным питанием детей, обучающихся в муниципальных общеобразовательных организациях</t>
  </si>
  <si>
    <t>на реализацию государственных полномочий органов опеки и попечительства в отношении несовершеннолетних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</si>
  <si>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</si>
  <si>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</si>
  <si>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000 2 02 35082 00 0000 150</t>
  </si>
  <si>
    <t>Единая субвенция местным бюджетам из бюджета субъекта Российской Федерации</t>
  </si>
  <si>
    <t>000 2 02 36900 00 0000 150</t>
  </si>
  <si>
    <t>Единая субвенция бюджетам муниципальных районов из бюджета субъекта Российской Федерации</t>
  </si>
  <si>
    <t>961 2 02 36900 05 0000 150</t>
  </si>
  <si>
    <t>Прочие субвенции</t>
  </si>
  <si>
    <t>Прочие субвенции бюджетам муниципальных районов</t>
  </si>
  <si>
    <t>000 2 02 39999 00 0000 150</t>
  </si>
  <si>
    <t>Прочие безвозмездные поступления</t>
  </si>
  <si>
    <t xml:space="preserve">  Прочие безвозмездные поступления в бюджеты муниципальных районов</t>
  </si>
  <si>
    <t>000 2 07 05000 05 0000 150</t>
  </si>
  <si>
    <t>961 2 07 05030 05 0000 150</t>
  </si>
  <si>
    <t>000 2 07 00000 00 0000 150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</si>
  <si>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</si>
  <si>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182 1 05 01012 01 0000 110</t>
  </si>
  <si>
    <t>182 1 05 0105001 0000 110</t>
  </si>
  <si>
    <t>000 2 02 25305 00 0000 150</t>
  </si>
  <si>
    <t>Субсидии бюджетам на реализацию мероприятий по обеспечению жильем молодых семей</t>
  </si>
  <si>
    <t>000 2 02 25497 00 0000 150</t>
  </si>
  <si>
    <t>Субсидии бюджетам муниципальных районов на реализацию мероприятий по обеспечению жильем молодых семей</t>
  </si>
  <si>
    <t>969 2 02 25497 05 0000 150</t>
  </si>
  <si>
    <t>000 2 02 25520 00 0000 150</t>
  </si>
  <si>
    <t>966 2 02 25520 05 0000 150</t>
  </si>
  <si>
    <t>966 2 02 25576 05 0000 150</t>
  </si>
  <si>
    <t>969 2 02 25576 05 0000 150</t>
  </si>
  <si>
    <t>Субсидии бюджетам муниципальных районов на реализацию мероприятий по модернизации школьных систем образования</t>
  </si>
  <si>
    <t xml:space="preserve"> 000 2 02 25750 00 0000 150</t>
  </si>
  <si>
    <t>966 2 02 25750 05 0000 150</t>
  </si>
  <si>
    <t>Субсидии бюджетам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</si>
  <si>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 xml:space="preserve"> 000 2 02 27576 00 0000 150</t>
  </si>
  <si>
    <t>966 2 02 27576 05 0000 150</t>
  </si>
  <si>
    <t>961 02 27576 05 0000 150</t>
  </si>
  <si>
    <t>969 2 02 27576 05 0000 150</t>
  </si>
  <si>
    <t>992 2 02 30024 05 0000 150</t>
  </si>
  <si>
    <t>961 2 02 35082 05 0000 150</t>
  </si>
  <si>
    <t>000 2 02 45156 00 0000 150</t>
  </si>
  <si>
    <t>Межбюджетные трансферты, передаваемые бюджетам муниципальных районов на реализацию программ местного развития и обеспечение занятости для шахтерских городов и поселков</t>
  </si>
  <si>
    <t xml:space="preserve"> 961 2 02 39999 05 0000 150</t>
  </si>
  <si>
    <t>961 2 02 45156 05 0000 150</t>
  </si>
  <si>
    <t>966 2 07 05030 05 0000 150</t>
  </si>
  <si>
    <t>Доходы бюджета Надеждинского муниципального района за 2023 год по кодам классификации доходов бюджетов</t>
  </si>
  <si>
    <t>Уточненный бюджет                на 2023 год</t>
  </si>
  <si>
    <t>Фактически исполнено                     за 2023 год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</si>
  <si>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</si>
  <si>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</si>
  <si>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</si>
  <si>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</si>
  <si>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</si>
  <si>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182 1 01 02130 01 0000 110</t>
  </si>
  <si>
    <t>182 1 01 02140 01 0000 110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</si>
  <si>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</si>
  <si>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</si>
  <si>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</si>
  <si>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182 1 03 02000 01 0000 110</t>
  </si>
  <si>
    <t>182 1 03 02230 01 0000 110</t>
  </si>
  <si>
    <t>182 1 03 02240 01 0000 110</t>
  </si>
  <si>
    <t>182 1 03 02250 01 0000 110</t>
  </si>
  <si>
    <t>182 1 03 02260 01 0000 110</t>
  </si>
  <si>
    <t>ЗАДОЛЖЕННОСТЬ И ПЕРЕРАСЧЕТЫ ПО ОТМЕНЕННЫМ НАЛОГАМ, СБОРАМ И ИНЫМ ОБЯЗАТЕЛЬНЫМ ПЛАТЕЖАМ</t>
  </si>
  <si>
    <t>000 1 09 00000 00 0000 000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</si>
  <si>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</si>
  <si>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Прочие местные налоги и сборы</t>
  </si>
  <si>
    <t>Прочие налоги и сборы (по отмененным местным налогам и сборам)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</si>
  <si>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</si>
  <si>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</si>
  <si>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000 1 11 05030 00 0000 120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</si>
  <si>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</si>
  <si>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961 1 11 05035 05 0000 120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</si>
  <si>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</si>
  <si>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</si>
  <si>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961 1 14 02052 05 0000 410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</si>
  <si>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</si>
  <si>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</si>
  <si>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</si>
  <si>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</si>
  <si>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</si>
  <si>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</si>
  <si>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</si>
  <si>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>000 1 00 7000 00 0000 110</t>
  </si>
  <si>
    <t>182 1 09 07030 05 0000 110</t>
  </si>
  <si>
    <t>182 1 09 07050 05 0000 110</t>
  </si>
  <si>
    <t>000 1 16 01100 01 0000 140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</si>
  <si>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</si>
  <si>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785 1 16 01103 01 0000 140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</si>
  <si>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</si>
  <si>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000 1 16 01120 01 0000 140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</si>
  <si>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</si>
  <si>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785 1 16 01123 01 0000 140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</si>
  <si>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</si>
  <si>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785 1 16 01154 01 0000 140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</si>
  <si>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</si>
  <si>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</si>
  <si>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</si>
  <si>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 Административные штрафы, установленные законами субъектов Российской Федерации об административных правонарушениях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</si>
  <si>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</si>
  <si>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961 1 16 07010 05 0000 140</t>
  </si>
  <si>
    <t>969 1 16 07090 05 0000 140</t>
  </si>
  <si>
    <t>000 1 16 07010 00 0000 140</t>
  </si>
  <si>
    <t>000 1 16 07090 00 0000 140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</si>
  <si>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</si>
  <si>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</si>
  <si>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</si>
  <si>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076 1 16 10123 01 0000 140</t>
  </si>
  <si>
    <t>807 1 16 11050 01 0000 140</t>
  </si>
  <si>
    <t>9661 17 01050 05 0000 180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</si>
  <si>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</si>
  <si>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</si>
  <si>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Субсидии бюджетам муниципальных районов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</si>
  <si>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 xml:space="preserve"> 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</si>
  <si>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на создание новых мест в общеобразовательных организациях в связи с ростом числа обучающихся, вызванным демографическим фактором</t>
  </si>
  <si>
    <t>Субсидии бюджетам муниципальных районов на создание новых мест в общеобразовательных организациях в связи с ростом числа обучающихся, вызванным демографическим фактором</t>
  </si>
  <si>
    <t>966 2 02 25305 05 0000 150</t>
  </si>
  <si>
    <t>Субсидии бюджетам на поддержку отрасли культуры</t>
  </si>
  <si>
    <t>Субсидии бюджетам муниципальных районов на поддержку отрасли культуры</t>
  </si>
  <si>
    <t>000 2 02 25519 00 0000 150</t>
  </si>
  <si>
    <t>969 2 02 25519 05 0000 150</t>
  </si>
  <si>
    <t>Субсидии бюджетам на реализацию мероприятий по созданию в субъектах Российской Федерации новых мест в общеобразовательных организациях</t>
  </si>
  <si>
    <t>Субсидии бюджетам на реализацию мероприятий по модернизации школьных систем образования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</si>
  <si>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</si>
  <si>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 xml:space="preserve">на осуществление дорожной деятельности в отношении автомобильных дорог общего пользования местного значения за счет дорожного фонда Приморского края </t>
  </si>
  <si>
    <t>на комплектование книжных фондов и обеспечение информационно-техническим оборудованием библиотек</t>
  </si>
  <si>
    <t>на проведение аварийно-восстановительных работ по проведению экстренных мероприятий в рамках ЧС из резервного фонда ППК</t>
  </si>
  <si>
    <t>на приобретение и поставку спортивного инвентаря, спортивного оборудования и иного имущества для развития массового спорта</t>
  </si>
  <si>
    <t>на организацию физкультурно-спортивной работы по месту жительства</t>
  </si>
  <si>
    <t>на реализацию общественно - значимых проектов</t>
  </si>
  <si>
    <t>на предоставление многодетным семьям единовременной денежной выплаты взамен предоставления им земельного участка в собственность бесплатно</t>
  </si>
  <si>
    <t>на возобновление предпринимательской деятельности СМП и гражданам, применяющих СНР "Налог на профессиональный доход", пострадавшим в результате ЧС, из резервного фонда ЧС ППК</t>
  </si>
  <si>
    <t>на обеспечение комплексного развития сельских территорий (строительство, реконструкция и капитальный ремонт централизованных и нецентрализованных систем водоснабжения, водоотведения, канализации, очистных сооружений, станций водоподготовки и водозаборных сооружений для функционирования объектов жилого и нежилого фонда (объектов социального назначения)) за счет средств краевого бюджета</t>
  </si>
  <si>
    <t>реализация дошкольного, общего и дополнительного образования в муниципальных общеобразовательных учреждениях по основным общеобразовательным программам</t>
  </si>
  <si>
    <t>расчет и предоставление дотаций на выравнивание бюджетной обеспеченности бюджетам поселений, входящих в состав муниципального района</t>
  </si>
  <si>
    <t>осуществление государственного управления охраной труда</t>
  </si>
  <si>
    <t>на организацию и обеспечение оздоровления и отдыха детей (за исключением организации отдых детей в каникулярное время)</t>
  </si>
  <si>
    <t>на регистрацию и учет граждан, имеющих право на получение жилищных субсидий в связи с переселнием из районов Крайнего Севера и приравненных к ним местностей</t>
  </si>
  <si>
    <t>по организации мероприятий при осуществлении деятельности по обращению с животными без владельцев</t>
  </si>
  <si>
    <t>по транспортному обслуживанию по муниципальным маршрутам в границах муниципального образования</t>
  </si>
  <si>
    <t xml:space="preserve">на обеспечение государственных гарантий реализации прав на получение общедоступного и бесплатного дошкольного образования  </t>
  </si>
  <si>
    <t>на реализацию государственных полномочий по социальной поддержке детей, оставшихся бе попечения родителей, и лиц, принявших на воспитание в семью детей, оставшихся без попечения родителей</t>
  </si>
  <si>
    <t>на возмещение специализированным службам по вопросам похоронного дела стоимости услуг по погребению умерших, не подлежащих обязательному соц.страхованию на случай временной нетрудоспособности и в связи с материнством на день смерти и не являющихся пенсионерами, а так же в случае рождения мертвого ребенка по истечении 154 дней беременности, предоставляемых согласно гарантированному перечню услуг по погребению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</si>
  <si>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</si>
  <si>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</si>
  <si>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Межбюджетные трансферты, передаваемые бюджетам на реализацию программ местного развития и обеспечение занятости для шахтерских городов и поселков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</si>
  <si>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</si>
  <si>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000 2 02 45179 00 0000 150</t>
  </si>
  <si>
    <t>966 2 02 45179 05 0000 150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</si>
  <si>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</si>
  <si>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</si>
  <si>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 Межбюджетные трансферты, передаваемые бюджетам на финансовое обеспечение дорожной деятельности</t>
  </si>
  <si>
    <t>Межбюджетные трансферты, передаваемые бюджетам муниципальных районов на финансовое обеспечение дорожной деятельности</t>
  </si>
  <si>
    <t>969 2 07 05030 05 0000 150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</si>
  <si>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</si>
  <si>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муниципальных районов на обеспечение комплексного развития сельских территорий</t>
  </si>
  <si>
    <t>Субсидии бюджетам на обеспечение комплексного развития сельских территорий</t>
  </si>
  <si>
    <t>Субсидии бюджетам муниципальных районов на реализацию мероприятий по созданию в субъектах Российской Федерации новых мест в общеобразовательных организациях</t>
  </si>
  <si>
    <t>Субсидии бюджетам муниципальных образований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</si>
  <si>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</si>
  <si>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</si>
  <si>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Доходы от сдачи в аренду имущества, составляющего казну муниципальных районов (за исключением земельных участков)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</si>
  <si>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</si>
  <si>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</si>
  <si>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</si>
  <si>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</si>
  <si>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</si>
  <si>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</si>
  <si>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</si>
  <si>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</si>
  <si>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Платежи в целях возмещения причиненного ущерба (убытков)</t>
  </si>
  <si>
    <t>Платежи, уплачиваемые в целях возмещения вреда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</si>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</sst>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8" x14ac:knownFonts="1"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</font>
    <font>
      <sz val="8"/>
      <name val="Times New Roman"/>
      <family val="1"/>
    </font>
    <font>
      <i/>
      <sz val="8"/>
      <name val="Times New Roman"/>
      <family val="1"/>
    </font>
    <font>
      <i/>
      <sz val="10"/>
      <name val="Times New Roman"/>
      <family val="1"/>
    </font>
    <font>
      <b/>
      <sz val="8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8"/>
      <name val="Arial Cyr"/>
      <charset val="204"/>
    </font>
    <font>
      <b/>
      <sz val="10"/>
      <name val="Arial Cyr"/>
      <charset val="204"/>
    </font>
    <font>
      <i/>
      <sz val="10"/>
      <name val="Arial Cyr"/>
      <charset val="204"/>
    </font>
    <font>
      <sz val="10"/>
      <name val="Arial Cyr"/>
      <charset val="204"/>
    </font>
    <font>
      <i/>
      <sz val="8"/>
      <name val="Arial Cyr"/>
      <charset val="204"/>
    </font>
    <font>
      <sz val="9"/>
      <name val="Times New Roman"/>
      <family val="1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9"/>
      <name val="Times New Roman"/>
      <family val="1"/>
    </font>
    <font>
      <i/>
      <sz val="8"/>
      <name val="Times New Roman"/>
      <family val="1"/>
      <charset val="204"/>
    </font>
    <font>
      <i/>
      <sz val="10"/>
      <color rgb="FFFF0000"/>
      <name val="Arial Cyr"/>
      <charset val="204"/>
    </font>
    <font>
      <b/>
      <i/>
      <sz val="8"/>
      <color rgb="FFFF0000"/>
      <name val="Arial Cyr"/>
      <charset val="204"/>
    </font>
    <font>
      <i/>
      <sz val="8"/>
      <color rgb="FFFF0000"/>
      <name val="Arial Cyr"/>
      <charset val="204"/>
    </font>
    <font>
      <i/>
      <sz val="10"/>
      <name val="Times New Roman"/>
      <family val="1"/>
      <charset val="204"/>
    </font>
    <font>
      <sz val="10"/>
      <color rgb="FFFF0000"/>
      <name val="Arial Cyr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FF0000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6" fillId="0" borderId="1">
      <alignment horizontal="left" wrapText="1" indent="1"/>
    </xf>
    <xf numFmtId="0" fontId="17" fillId="0" borderId="2">
      <alignment horizontal="left" wrapText="1" indent="2"/>
    </xf>
    <xf numFmtId="49" fontId="16" fillId="0" borderId="5">
      <alignment horizontal="center" shrinkToFit="1"/>
    </xf>
    <xf numFmtId="0" fontId="1" fillId="0" borderId="0"/>
    <xf numFmtId="0" fontId="1" fillId="0" borderId="0"/>
  </cellStyleXfs>
  <cellXfs count="76">
    <xf numFmtId="0" fontId="0" fillId="0" borderId="0" xfId="0"/>
    <xf numFmtId="0" fontId="11" fillId="0" borderId="0" xfId="0" applyFont="1"/>
    <xf numFmtId="0" fontId="13" fillId="0" borderId="0" xfId="0" applyFont="1"/>
    <xf numFmtId="0" fontId="3" fillId="0" borderId="3" xfId="0" applyFont="1" applyFill="1" applyBorder="1" applyAlignment="1">
      <alignment horizontal="justify" vertical="justify" wrapText="1"/>
    </xf>
    <xf numFmtId="49" fontId="4" fillId="0" borderId="3" xfId="0" applyNumberFormat="1" applyFont="1" applyFill="1" applyBorder="1" applyAlignment="1">
      <alignment horizontal="center"/>
    </xf>
    <xf numFmtId="0" fontId="4" fillId="0" borderId="3" xfId="0" applyFont="1" applyFill="1" applyBorder="1" applyAlignment="1">
      <alignment horizontal="justify" vertical="justify" wrapText="1"/>
    </xf>
    <xf numFmtId="0" fontId="6" fillId="0" borderId="3" xfId="0" applyNumberFormat="1" applyFont="1" applyFill="1" applyBorder="1" applyAlignment="1">
      <alignment horizontal="justify" vertical="justify" wrapText="1"/>
    </xf>
    <xf numFmtId="49" fontId="6" fillId="0" borderId="3" xfId="0" applyNumberFormat="1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 wrapText="1"/>
    </xf>
    <xf numFmtId="164" fontId="7" fillId="0" borderId="3" xfId="0" applyNumberFormat="1" applyFont="1" applyFill="1" applyBorder="1" applyAlignment="1">
      <alignment horizontal="right"/>
    </xf>
    <xf numFmtId="164" fontId="5" fillId="0" borderId="3" xfId="0" applyNumberFormat="1" applyFont="1" applyFill="1" applyBorder="1" applyAlignment="1">
      <alignment horizontal="right"/>
    </xf>
    <xf numFmtId="164" fontId="2" fillId="0" borderId="3" xfId="0" applyNumberFormat="1" applyFont="1" applyFill="1" applyBorder="1" applyAlignment="1">
      <alignment horizontal="right"/>
    </xf>
    <xf numFmtId="164" fontId="2" fillId="0" borderId="3" xfId="0" applyNumberFormat="1" applyFont="1" applyFill="1" applyBorder="1" applyAlignment="1">
      <alignment horizontal="right" wrapText="1"/>
    </xf>
    <xf numFmtId="164" fontId="5" fillId="0" borderId="3" xfId="0" applyNumberFormat="1" applyFont="1" applyFill="1" applyBorder="1" applyAlignment="1">
      <alignment horizontal="right" wrapText="1"/>
    </xf>
    <xf numFmtId="0" fontId="7" fillId="0" borderId="3" xfId="0" applyNumberFormat="1" applyFont="1" applyFill="1" applyBorder="1" applyAlignment="1">
      <alignment horizontal="justify" vertical="justify" wrapText="1"/>
    </xf>
    <xf numFmtId="49" fontId="7" fillId="0" borderId="3" xfId="0" applyNumberFormat="1" applyFont="1" applyFill="1" applyBorder="1" applyAlignment="1">
      <alignment horizontal="center"/>
    </xf>
    <xf numFmtId="164" fontId="8" fillId="0" borderId="3" xfId="0" applyNumberFormat="1" applyFont="1" applyFill="1" applyBorder="1" applyAlignment="1">
      <alignment horizontal="right"/>
    </xf>
    <xf numFmtId="0" fontId="3" fillId="0" borderId="3" xfId="0" applyNumberFormat="1" applyFont="1" applyFill="1" applyBorder="1" applyAlignment="1">
      <alignment horizontal="justify" vertical="justify" wrapText="1"/>
    </xf>
    <xf numFmtId="49" fontId="3" fillId="0" borderId="3" xfId="0" applyNumberFormat="1" applyFont="1" applyFill="1" applyBorder="1" applyAlignment="1">
      <alignment horizontal="center"/>
    </xf>
    <xf numFmtId="0" fontId="4" fillId="0" borderId="3" xfId="0" applyNumberFormat="1" applyFont="1" applyFill="1" applyBorder="1" applyAlignment="1">
      <alignment horizontal="justify" vertical="justify" wrapText="1"/>
    </xf>
    <xf numFmtId="49" fontId="18" fillId="0" borderId="3" xfId="0" applyNumberFormat="1" applyFont="1" applyFill="1" applyBorder="1" applyAlignment="1">
      <alignment horizontal="center"/>
    </xf>
    <xf numFmtId="0" fontId="12" fillId="0" borderId="0" xfId="0" applyFont="1" applyFill="1"/>
    <xf numFmtId="0" fontId="0" fillId="0" borderId="0" xfId="0" applyFill="1"/>
    <xf numFmtId="0" fontId="11" fillId="0" borderId="0" xfId="0" applyFont="1" applyFill="1"/>
    <xf numFmtId="0" fontId="9" fillId="0" borderId="0" xfId="0" applyFont="1" applyFill="1"/>
    <xf numFmtId="0" fontId="2" fillId="0" borderId="0" xfId="0" applyFont="1" applyFill="1"/>
    <xf numFmtId="0" fontId="15" fillId="0" borderId="4" xfId="0" applyFont="1" applyFill="1" applyBorder="1" applyAlignment="1">
      <alignment horizontal="left"/>
    </xf>
    <xf numFmtId="0" fontId="2" fillId="0" borderId="4" xfId="0" applyFont="1" applyFill="1" applyBorder="1" applyAlignment="1"/>
    <xf numFmtId="49" fontId="2" fillId="0" borderId="4" xfId="0" applyNumberFormat="1" applyFont="1" applyFill="1" applyBorder="1"/>
    <xf numFmtId="0" fontId="4" fillId="0" borderId="3" xfId="0" applyNumberFormat="1" applyFont="1" applyFill="1" applyBorder="1" applyAlignment="1">
      <alignment horizontal="center" vertical="center" wrapText="1"/>
    </xf>
    <xf numFmtId="3" fontId="4" fillId="0" borderId="3" xfId="0" applyNumberFormat="1" applyFont="1" applyFill="1" applyBorder="1" applyAlignment="1">
      <alignment horizontal="center" vertical="center"/>
    </xf>
    <xf numFmtId="3" fontId="4" fillId="0" borderId="3" xfId="0" applyNumberFormat="1" applyFont="1" applyFill="1" applyBorder="1" applyAlignment="1">
      <alignment horizontal="center"/>
    </xf>
    <xf numFmtId="0" fontId="8" fillId="0" borderId="3" xfId="0" applyNumberFormat="1" applyFont="1" applyFill="1" applyBorder="1" applyAlignment="1">
      <alignment horizontal="left" vertical="center" wrapText="1"/>
    </xf>
    <xf numFmtId="0" fontId="14" fillId="0" borderId="0" xfId="0" applyFont="1" applyFill="1"/>
    <xf numFmtId="0" fontId="10" fillId="0" borderId="0" xfId="0" applyFont="1" applyFill="1"/>
    <xf numFmtId="0" fontId="4" fillId="0" borderId="3" xfId="0" applyFont="1" applyFill="1" applyBorder="1" applyAlignment="1">
      <alignment horizontal="center" wrapText="1"/>
    </xf>
    <xf numFmtId="0" fontId="20" fillId="0" borderId="0" xfId="0" applyFont="1"/>
    <xf numFmtId="0" fontId="20" fillId="0" borderId="0" xfId="0" applyFont="1" applyFill="1"/>
    <xf numFmtId="0" fontId="21" fillId="0" borderId="0" xfId="0" applyFont="1" applyFill="1"/>
    <xf numFmtId="0" fontId="22" fillId="0" borderId="0" xfId="0" applyFont="1" applyFill="1"/>
    <xf numFmtId="0" fontId="0" fillId="0" borderId="0" xfId="0" applyFont="1" applyFill="1"/>
    <xf numFmtId="2" fontId="13" fillId="0" borderId="0" xfId="0" applyNumberFormat="1" applyFont="1"/>
    <xf numFmtId="164" fontId="13" fillId="0" borderId="0" xfId="0" applyNumberFormat="1" applyFont="1"/>
    <xf numFmtId="2" fontId="0" fillId="0" borderId="0" xfId="0" applyNumberFormat="1" applyFont="1" applyFill="1"/>
    <xf numFmtId="164" fontId="0" fillId="0" borderId="0" xfId="0" applyNumberFormat="1" applyFont="1" applyFill="1"/>
    <xf numFmtId="2" fontId="0" fillId="0" borderId="0" xfId="0" applyNumberFormat="1" applyFont="1"/>
    <xf numFmtId="164" fontId="0" fillId="0" borderId="0" xfId="0" applyNumberFormat="1" applyFont="1"/>
    <xf numFmtId="0" fontId="0" fillId="0" borderId="0" xfId="0" applyFont="1"/>
    <xf numFmtId="2" fontId="24" fillId="0" borderId="0" xfId="0" applyNumberFormat="1" applyFont="1"/>
    <xf numFmtId="164" fontId="24" fillId="0" borderId="0" xfId="0" applyNumberFormat="1" applyFont="1"/>
    <xf numFmtId="0" fontId="6" fillId="0" borderId="3" xfId="0" applyFont="1" applyFill="1" applyBorder="1" applyAlignment="1">
      <alignment horizontal="justify" vertical="justify" wrapText="1"/>
    </xf>
    <xf numFmtId="0" fontId="6" fillId="0" borderId="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27" fillId="0" borderId="0" xfId="0" applyFont="1"/>
    <xf numFmtId="0" fontId="24" fillId="0" borderId="0" xfId="0" applyFont="1"/>
    <xf numFmtId="0" fontId="4" fillId="0" borderId="6" xfId="0" applyFont="1" applyFill="1" applyBorder="1" applyAlignment="1">
      <alignment horizontal="justify" vertical="justify" wrapText="1"/>
    </xf>
    <xf numFmtId="0" fontId="4" fillId="0" borderId="6" xfId="0" applyFont="1" applyFill="1" applyBorder="1" applyAlignment="1">
      <alignment vertical="top" wrapText="1"/>
    </xf>
    <xf numFmtId="164" fontId="26" fillId="0" borderId="3" xfId="0" applyNumberFormat="1" applyFont="1" applyFill="1" applyBorder="1" applyAlignment="1">
      <alignment horizontal="right"/>
    </xf>
    <xf numFmtId="49" fontId="6" fillId="0" borderId="3" xfId="3" applyNumberFormat="1" applyFont="1" applyFill="1" applyBorder="1" applyProtection="1">
      <alignment horizontal="center" shrinkToFit="1"/>
    </xf>
    <xf numFmtId="49" fontId="3" fillId="0" borderId="3" xfId="3" applyNumberFormat="1" applyFont="1" applyFill="1" applyBorder="1" applyProtection="1">
      <alignment horizontal="center" shrinkToFit="1"/>
    </xf>
    <xf numFmtId="49" fontId="4" fillId="0" borderId="3" xfId="3" applyNumberFormat="1" applyFont="1" applyFill="1" applyBorder="1" applyProtection="1">
      <alignment horizontal="center" shrinkToFit="1"/>
    </xf>
    <xf numFmtId="0" fontId="19" fillId="0" borderId="3" xfId="0" applyNumberFormat="1" applyFont="1" applyFill="1" applyBorder="1" applyAlignment="1">
      <alignment horizontal="justify" vertical="justify" wrapText="1"/>
    </xf>
    <xf numFmtId="49" fontId="19" fillId="0" borderId="3" xfId="0" applyNumberFormat="1" applyFont="1" applyFill="1" applyBorder="1" applyAlignment="1">
      <alignment horizontal="center"/>
    </xf>
    <xf numFmtId="0" fontId="25" fillId="0" borderId="3" xfId="0" applyFont="1" applyFill="1" applyBorder="1" applyAlignment="1">
      <alignment horizontal="justify" vertical="justify" wrapText="1"/>
    </xf>
    <xf numFmtId="0" fontId="25" fillId="0" borderId="3" xfId="0" applyFont="1" applyFill="1" applyBorder="1" applyAlignment="1">
      <alignment horizontal="center"/>
    </xf>
    <xf numFmtId="0" fontId="19" fillId="0" borderId="3" xfId="0" applyFont="1" applyFill="1" applyBorder="1" applyAlignment="1">
      <alignment horizontal="center"/>
    </xf>
    <xf numFmtId="164" fontId="23" fillId="0" borderId="3" xfId="0" applyNumberFormat="1" applyFont="1" applyFill="1" applyBorder="1" applyAlignment="1">
      <alignment horizontal="right"/>
    </xf>
    <xf numFmtId="0" fontId="25" fillId="0" borderId="3" xfId="0" applyNumberFormat="1" applyFont="1" applyFill="1" applyBorder="1" applyAlignment="1">
      <alignment horizontal="justify" vertical="justify" wrapText="1"/>
    </xf>
    <xf numFmtId="0" fontId="4" fillId="0" borderId="3" xfId="0" applyFont="1" applyFill="1" applyBorder="1" applyAlignment="1">
      <alignment wrapText="1"/>
    </xf>
    <xf numFmtId="49" fontId="4" fillId="0" borderId="3" xfId="5" applyNumberFormat="1" applyFont="1" applyFill="1" applyBorder="1" applyAlignment="1">
      <alignment vertical="top" wrapText="1"/>
    </xf>
    <xf numFmtId="0" fontId="4" fillId="0" borderId="3" xfId="0" applyFont="1" applyFill="1" applyBorder="1" applyAlignment="1">
      <alignment vertical="top" wrapText="1"/>
    </xf>
    <xf numFmtId="0" fontId="8" fillId="0" borderId="0" xfId="0" applyFont="1" applyFill="1" applyAlignment="1">
      <alignment horizontal="center" vertical="top" wrapText="1"/>
    </xf>
    <xf numFmtId="0" fontId="7" fillId="0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0" fontId="7" fillId="0" borderId="3" xfId="4" applyFont="1" applyFill="1" applyBorder="1" applyAlignment="1">
      <alignment horizontal="center" vertical="center" wrapText="1"/>
    </xf>
  </cellXfs>
  <cellStyles count="6">
    <cellStyle name="xl31" xfId="1"/>
    <cellStyle name="xl34" xfId="2"/>
    <cellStyle name="xl52" xfId="3"/>
    <cellStyle name="Обычный" xfId="0" builtinId="0"/>
    <cellStyle name="Обычный_Лист1" xfId="4"/>
    <cellStyle name="Обычный_Пр. 31 (загс)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5"/>
  <sheetViews>
    <sheetView tabSelected="1" zoomScale="130" workbookViewId="0">
      <selection activeCell="A4" sqref="A4:D4"/>
    </sheetView>
  </sheetViews>
  <sheetFormatPr defaultRowHeight="12.75" x14ac:dyDescent="0.2"/>
  <cols>
    <col min="1" max="1" width="75.140625" style="41" customWidth="1"/>
    <col min="2" max="2" width="25.140625" style="41" customWidth="1"/>
    <col min="3" max="3" width="15.85546875" style="41" customWidth="1"/>
    <col min="4" max="4" width="15.5703125" style="41" customWidth="1"/>
    <col min="5" max="5" width="11" customWidth="1"/>
    <col min="6" max="6" width="13" customWidth="1"/>
    <col min="7" max="7" width="9.28515625" customWidth="1"/>
    <col min="8" max="8" width="9.5703125" customWidth="1"/>
  </cols>
  <sheetData>
    <row r="1" spans="1:6" ht="19.5" customHeight="1" x14ac:dyDescent="0.25">
      <c r="D1" s="25" t="s">
        <v>5</v>
      </c>
    </row>
    <row r="2" spans="1:6" ht="20.25" customHeight="1" x14ac:dyDescent="0.25">
      <c r="A2" s="26"/>
      <c r="B2" s="26"/>
      <c r="C2" s="26"/>
      <c r="D2" s="25"/>
    </row>
    <row r="3" spans="1:6" hidden="1" x14ac:dyDescent="0.2">
      <c r="A3" s="26"/>
      <c r="B3" s="26"/>
      <c r="C3" s="26"/>
      <c r="D3" s="26"/>
    </row>
    <row r="4" spans="1:6" ht="30" customHeight="1" x14ac:dyDescent="0.2">
      <c r="A4" s="72" t="s">
        <v>270</v>
      </c>
      <c r="B4" s="72"/>
      <c r="C4" s="72"/>
      <c r="D4" s="72"/>
    </row>
    <row r="5" spans="1:6" ht="11.25" customHeight="1" x14ac:dyDescent="0.2">
      <c r="A5" s="27" t="s">
        <v>122</v>
      </c>
      <c r="B5" s="28"/>
      <c r="C5" s="29"/>
      <c r="D5" s="26"/>
    </row>
    <row r="6" spans="1:6" ht="12.75" customHeight="1" x14ac:dyDescent="0.2">
      <c r="A6" s="73" t="s">
        <v>130</v>
      </c>
      <c r="B6" s="74" t="s">
        <v>121</v>
      </c>
      <c r="C6" s="75" t="s">
        <v>271</v>
      </c>
      <c r="D6" s="75" t="s">
        <v>272</v>
      </c>
    </row>
    <row r="7" spans="1:6" ht="27.75" customHeight="1" x14ac:dyDescent="0.2">
      <c r="A7" s="73"/>
      <c r="B7" s="74"/>
      <c r="C7" s="75"/>
      <c r="D7" s="75"/>
    </row>
    <row r="8" spans="1:6" x14ac:dyDescent="0.2">
      <c r="A8" s="30">
        <v>1</v>
      </c>
      <c r="B8" s="4" t="s">
        <v>131</v>
      </c>
      <c r="C8" s="31">
        <v>3</v>
      </c>
      <c r="D8" s="32">
        <v>4</v>
      </c>
    </row>
    <row r="9" spans="1:6" s="2" customFormat="1" ht="15" customHeight="1" x14ac:dyDescent="0.25">
      <c r="A9" s="15" t="s">
        <v>132</v>
      </c>
      <c r="B9" s="16" t="s">
        <v>133</v>
      </c>
      <c r="C9" s="17">
        <f>C10+C19+C26+C39+C42+C46+C61+C68+C74+C85+C128</f>
        <v>733073.46000000008</v>
      </c>
      <c r="D9" s="17">
        <f>D10+D19+D26+D39+D42+D46+D61+D68+D74+D85+D128</f>
        <v>770403.3949999999</v>
      </c>
      <c r="E9" s="42"/>
      <c r="F9" s="43"/>
    </row>
    <row r="10" spans="1:6" s="1" customFormat="1" ht="13.5" customHeight="1" x14ac:dyDescent="0.2">
      <c r="A10" s="6" t="s">
        <v>134</v>
      </c>
      <c r="B10" s="7" t="s">
        <v>135</v>
      </c>
      <c r="C10" s="10">
        <f>C11</f>
        <v>561360</v>
      </c>
      <c r="D10" s="10">
        <f>D11</f>
        <v>600034.19999999995</v>
      </c>
      <c r="E10" s="42"/>
      <c r="F10" s="43"/>
    </row>
    <row r="11" spans="1:6" x14ac:dyDescent="0.2">
      <c r="A11" s="18" t="s">
        <v>125</v>
      </c>
      <c r="B11" s="19" t="s">
        <v>136</v>
      </c>
      <c r="C11" s="12">
        <f>SUM(C12:C18)</f>
        <v>561360</v>
      </c>
      <c r="D11" s="12">
        <f>SUM(D12:D18)</f>
        <v>600034.19999999995</v>
      </c>
      <c r="E11" s="42"/>
      <c r="F11" s="43"/>
    </row>
    <row r="12" spans="1:6" ht="46.5" customHeight="1" x14ac:dyDescent="0.2">
      <c r="A12" s="20" t="s">
        <v>273</v>
      </c>
      <c r="B12" s="4" t="s">
        <v>165</v>
      </c>
      <c r="C12" s="11">
        <v>479060</v>
      </c>
      <c r="D12" s="11">
        <v>516435.60600000003</v>
      </c>
      <c r="E12" s="42"/>
      <c r="F12" s="43"/>
    </row>
    <row r="13" spans="1:6" ht="49.5" customHeight="1" x14ac:dyDescent="0.2">
      <c r="A13" s="20" t="s">
        <v>274</v>
      </c>
      <c r="B13" s="4" t="s">
        <v>186</v>
      </c>
      <c r="C13" s="11">
        <v>7000</v>
      </c>
      <c r="D13" s="11">
        <v>5433.5010000000002</v>
      </c>
      <c r="E13" s="42"/>
      <c r="F13" s="43"/>
    </row>
    <row r="14" spans="1:6" ht="26.25" customHeight="1" x14ac:dyDescent="0.2">
      <c r="A14" s="20" t="s">
        <v>275</v>
      </c>
      <c r="B14" s="4" t="s">
        <v>166</v>
      </c>
      <c r="C14" s="11">
        <v>19500</v>
      </c>
      <c r="D14" s="11">
        <v>17108.241999999998</v>
      </c>
      <c r="E14" s="42"/>
      <c r="F14" s="43"/>
    </row>
    <row r="15" spans="1:6" ht="35.25" customHeight="1" x14ac:dyDescent="0.2">
      <c r="A15" s="20" t="s">
        <v>276</v>
      </c>
      <c r="B15" s="4" t="s">
        <v>167</v>
      </c>
      <c r="C15" s="11">
        <v>1700</v>
      </c>
      <c r="D15" s="11">
        <v>1591.22</v>
      </c>
      <c r="E15" s="42"/>
      <c r="F15" s="43"/>
    </row>
    <row r="16" spans="1:6" ht="57.75" customHeight="1" x14ac:dyDescent="0.2">
      <c r="A16" s="20" t="s">
        <v>277</v>
      </c>
      <c r="B16" s="4" t="s">
        <v>202</v>
      </c>
      <c r="C16" s="11">
        <v>20500</v>
      </c>
      <c r="D16" s="11">
        <v>17908.075000000001</v>
      </c>
      <c r="E16" s="42"/>
      <c r="F16" s="43"/>
    </row>
    <row r="17" spans="1:6" ht="25.5" customHeight="1" x14ac:dyDescent="0.2">
      <c r="A17" s="20" t="s">
        <v>280</v>
      </c>
      <c r="B17" s="4" t="s">
        <v>278</v>
      </c>
      <c r="C17" s="11">
        <v>7100</v>
      </c>
      <c r="D17" s="11">
        <v>7767.7139999999999</v>
      </c>
      <c r="E17" s="42"/>
      <c r="F17" s="43"/>
    </row>
    <row r="18" spans="1:6" ht="23.25" customHeight="1" x14ac:dyDescent="0.2">
      <c r="A18" s="20" t="s">
        <v>281</v>
      </c>
      <c r="B18" s="4" t="s">
        <v>279</v>
      </c>
      <c r="C18" s="11">
        <v>26500</v>
      </c>
      <c r="D18" s="11">
        <v>33789.841999999997</v>
      </c>
      <c r="E18" s="42"/>
      <c r="F18" s="43"/>
    </row>
    <row r="19" spans="1:6" ht="21" x14ac:dyDescent="0.2">
      <c r="A19" s="6" t="s">
        <v>13</v>
      </c>
      <c r="B19" s="59" t="s">
        <v>1</v>
      </c>
      <c r="C19" s="10">
        <f>C21</f>
        <v>32615</v>
      </c>
      <c r="D19" s="10">
        <f>D21</f>
        <v>29821.887999999999</v>
      </c>
      <c r="E19" s="42"/>
      <c r="F19" s="43"/>
    </row>
    <row r="20" spans="1:6" ht="16.5" customHeight="1" x14ac:dyDescent="0.2">
      <c r="A20" s="18" t="s">
        <v>11</v>
      </c>
      <c r="B20" s="60" t="s">
        <v>12</v>
      </c>
      <c r="C20" s="12">
        <f>C21</f>
        <v>32615</v>
      </c>
      <c r="D20" s="12">
        <f>D21</f>
        <v>29821.887999999999</v>
      </c>
      <c r="E20" s="42"/>
      <c r="F20" s="43"/>
    </row>
    <row r="21" spans="1:6" ht="17.25" customHeight="1" x14ac:dyDescent="0.2">
      <c r="A21" s="18" t="s">
        <v>11</v>
      </c>
      <c r="B21" s="60" t="s">
        <v>283</v>
      </c>
      <c r="C21" s="12">
        <f>C22+C23+C24+C25</f>
        <v>32615</v>
      </c>
      <c r="D21" s="12">
        <f>D22+D23+D24+D25</f>
        <v>29821.887999999999</v>
      </c>
      <c r="E21" s="42"/>
      <c r="F21" s="43"/>
    </row>
    <row r="22" spans="1:6" ht="36.75" customHeight="1" x14ac:dyDescent="0.2">
      <c r="A22" s="20" t="s">
        <v>282</v>
      </c>
      <c r="B22" s="61" t="s">
        <v>284</v>
      </c>
      <c r="C22" s="11">
        <v>16600</v>
      </c>
      <c r="D22" s="11">
        <v>15452.346</v>
      </c>
      <c r="E22" s="42"/>
      <c r="F22" s="43"/>
    </row>
    <row r="23" spans="1:6" ht="39" customHeight="1" x14ac:dyDescent="0.2">
      <c r="A23" s="20" t="s">
        <v>199</v>
      </c>
      <c r="B23" s="61" t="s">
        <v>285</v>
      </c>
      <c r="C23" s="11">
        <v>90</v>
      </c>
      <c r="D23" s="11">
        <v>80.706000000000003</v>
      </c>
      <c r="E23" s="42"/>
      <c r="F23" s="43"/>
    </row>
    <row r="24" spans="1:6" ht="35.25" customHeight="1" x14ac:dyDescent="0.2">
      <c r="A24" s="20" t="s">
        <v>15</v>
      </c>
      <c r="B24" s="61" t="s">
        <v>286</v>
      </c>
      <c r="C24" s="11">
        <v>17675</v>
      </c>
      <c r="D24" s="11">
        <v>15971.205</v>
      </c>
      <c r="E24" s="42"/>
      <c r="F24" s="43"/>
    </row>
    <row r="25" spans="1:6" ht="35.25" customHeight="1" x14ac:dyDescent="0.2">
      <c r="A25" s="20" t="s">
        <v>14</v>
      </c>
      <c r="B25" s="61" t="s">
        <v>287</v>
      </c>
      <c r="C25" s="11">
        <v>-1750</v>
      </c>
      <c r="D25" s="11">
        <v>-1682.3689999999999</v>
      </c>
      <c r="E25" s="42"/>
      <c r="F25" s="43"/>
    </row>
    <row r="26" spans="1:6" s="1" customFormat="1" x14ac:dyDescent="0.2">
      <c r="A26" s="6" t="s">
        <v>137</v>
      </c>
      <c r="B26" s="7" t="s">
        <v>138</v>
      </c>
      <c r="C26" s="10">
        <f>C27+C32+C35+C37</f>
        <v>18102</v>
      </c>
      <c r="D26" s="10">
        <f>D27+D32+D35+D37</f>
        <v>9869.8670000000002</v>
      </c>
      <c r="E26" s="42"/>
      <c r="F26" s="43"/>
    </row>
    <row r="27" spans="1:6" s="1" customFormat="1" x14ac:dyDescent="0.2">
      <c r="A27" s="18" t="s">
        <v>203</v>
      </c>
      <c r="B27" s="19" t="s">
        <v>204</v>
      </c>
      <c r="C27" s="12">
        <f>C28+C29+C30+C31</f>
        <v>4780</v>
      </c>
      <c r="D27" s="12">
        <f>D28+D29+D30+D31</f>
        <v>4706.0829999999996</v>
      </c>
      <c r="E27" s="42"/>
      <c r="F27" s="43"/>
    </row>
    <row r="28" spans="1:6" ht="15" customHeight="1" x14ac:dyDescent="0.2">
      <c r="A28" s="20" t="s">
        <v>205</v>
      </c>
      <c r="B28" s="4" t="s">
        <v>206</v>
      </c>
      <c r="C28" s="11">
        <v>3080</v>
      </c>
      <c r="D28" s="11">
        <v>3342.6509999999998</v>
      </c>
      <c r="E28" s="42"/>
      <c r="F28" s="43"/>
    </row>
    <row r="29" spans="1:6" ht="24.75" customHeight="1" x14ac:dyDescent="0.2">
      <c r="A29" s="20" t="s">
        <v>243</v>
      </c>
      <c r="B29" s="4" t="s">
        <v>244</v>
      </c>
      <c r="C29" s="11"/>
      <c r="D29" s="11">
        <v>-0.34200000000000003</v>
      </c>
      <c r="E29" s="42"/>
      <c r="F29" s="43"/>
    </row>
    <row r="30" spans="1:6" ht="33.75" x14ac:dyDescent="0.2">
      <c r="A30" s="20" t="s">
        <v>207</v>
      </c>
      <c r="B30" s="4" t="s">
        <v>208</v>
      </c>
      <c r="C30" s="11">
        <v>1700</v>
      </c>
      <c r="D30" s="11">
        <v>1363.82</v>
      </c>
      <c r="E30" s="42"/>
      <c r="F30" s="43"/>
    </row>
    <row r="31" spans="1:6" ht="23.25" customHeight="1" x14ac:dyDescent="0.2">
      <c r="A31" s="20" t="s">
        <v>385</v>
      </c>
      <c r="B31" s="4" t="s">
        <v>245</v>
      </c>
      <c r="C31" s="11">
        <v>0</v>
      </c>
      <c r="D31" s="11">
        <v>-4.5999999999999999E-2</v>
      </c>
      <c r="E31" s="42"/>
      <c r="F31" s="43"/>
    </row>
    <row r="32" spans="1:6" s="1" customFormat="1" x14ac:dyDescent="0.2">
      <c r="A32" s="18" t="s">
        <v>126</v>
      </c>
      <c r="B32" s="19" t="s">
        <v>16</v>
      </c>
      <c r="C32" s="12">
        <f>C33+C34</f>
        <v>-375</v>
      </c>
      <c r="D32" s="12">
        <f>D33+D34</f>
        <v>-289.11</v>
      </c>
      <c r="E32" s="42"/>
      <c r="F32" s="43"/>
    </row>
    <row r="33" spans="1:6" x14ac:dyDescent="0.2">
      <c r="A33" s="20" t="s">
        <v>126</v>
      </c>
      <c r="B33" s="4" t="s">
        <v>176</v>
      </c>
      <c r="C33" s="11">
        <v>-375</v>
      </c>
      <c r="D33" s="11">
        <v>-289.24900000000002</v>
      </c>
      <c r="E33" s="42"/>
      <c r="F33" s="43"/>
    </row>
    <row r="34" spans="1:6" ht="22.5" x14ac:dyDescent="0.2">
      <c r="A34" s="5" t="s">
        <v>17</v>
      </c>
      <c r="B34" s="4" t="s">
        <v>177</v>
      </c>
      <c r="C34" s="11">
        <v>0</v>
      </c>
      <c r="D34" s="11">
        <v>0.13900000000000001</v>
      </c>
      <c r="E34" s="42"/>
      <c r="F34" s="43"/>
    </row>
    <row r="35" spans="1:6" x14ac:dyDescent="0.2">
      <c r="A35" s="3" t="s">
        <v>127</v>
      </c>
      <c r="B35" s="19" t="s">
        <v>19</v>
      </c>
      <c r="C35" s="12">
        <f>C36</f>
        <v>1197</v>
      </c>
      <c r="D35" s="12">
        <f>D36</f>
        <v>1192.5920000000001</v>
      </c>
      <c r="E35" s="42"/>
      <c r="F35" s="43"/>
    </row>
    <row r="36" spans="1:6" x14ac:dyDescent="0.2">
      <c r="A36" s="20" t="s">
        <v>127</v>
      </c>
      <c r="B36" s="4" t="s">
        <v>178</v>
      </c>
      <c r="C36" s="11">
        <v>1197</v>
      </c>
      <c r="D36" s="11">
        <v>1192.5920000000001</v>
      </c>
      <c r="E36" s="42"/>
      <c r="F36" s="43"/>
    </row>
    <row r="37" spans="1:6" x14ac:dyDescent="0.2">
      <c r="A37" s="18" t="s">
        <v>192</v>
      </c>
      <c r="B37" s="19" t="s">
        <v>20</v>
      </c>
      <c r="C37" s="12">
        <f>C38</f>
        <v>12500</v>
      </c>
      <c r="D37" s="12">
        <f>D38</f>
        <v>4260.3019999999997</v>
      </c>
      <c r="E37" s="42"/>
      <c r="F37" s="43"/>
    </row>
    <row r="38" spans="1:6" ht="22.5" x14ac:dyDescent="0.2">
      <c r="A38" s="5" t="s">
        <v>18</v>
      </c>
      <c r="B38" s="4" t="s">
        <v>193</v>
      </c>
      <c r="C38" s="11">
        <v>12500</v>
      </c>
      <c r="D38" s="11">
        <v>4260.3019999999997</v>
      </c>
      <c r="E38" s="42"/>
      <c r="F38" s="43"/>
    </row>
    <row r="39" spans="1:6" s="1" customFormat="1" x14ac:dyDescent="0.2">
      <c r="A39" s="6" t="s">
        <v>139</v>
      </c>
      <c r="B39" s="7" t="s">
        <v>140</v>
      </c>
      <c r="C39" s="10">
        <f>C40</f>
        <v>9600</v>
      </c>
      <c r="D39" s="10">
        <f>D40</f>
        <v>8395.4330000000009</v>
      </c>
      <c r="E39" s="42"/>
      <c r="F39" s="43"/>
    </row>
    <row r="40" spans="1:6" ht="14.25" customHeight="1" x14ac:dyDescent="0.2">
      <c r="A40" s="18" t="s">
        <v>141</v>
      </c>
      <c r="B40" s="19" t="s">
        <v>142</v>
      </c>
      <c r="C40" s="12">
        <f>C41</f>
        <v>9600</v>
      </c>
      <c r="D40" s="12">
        <f>D41</f>
        <v>8395.4330000000009</v>
      </c>
      <c r="E40" s="42"/>
      <c r="F40" s="43"/>
    </row>
    <row r="41" spans="1:6" ht="22.5" x14ac:dyDescent="0.2">
      <c r="A41" s="20" t="s">
        <v>10</v>
      </c>
      <c r="B41" s="4" t="s">
        <v>168</v>
      </c>
      <c r="C41" s="11">
        <v>9600</v>
      </c>
      <c r="D41" s="11">
        <v>8395.4330000000009</v>
      </c>
      <c r="E41" s="42"/>
      <c r="F41" s="43"/>
    </row>
    <row r="42" spans="1:6" s="1" customFormat="1" ht="21" x14ac:dyDescent="0.2">
      <c r="A42" s="6" t="s">
        <v>288</v>
      </c>
      <c r="B42" s="7" t="s">
        <v>289</v>
      </c>
      <c r="C42" s="10">
        <f>SUM(C43)</f>
        <v>0</v>
      </c>
      <c r="D42" s="10">
        <f>SUM(D43)</f>
        <v>0.26500000000000001</v>
      </c>
      <c r="E42" s="46"/>
      <c r="F42" s="47"/>
    </row>
    <row r="43" spans="1:6" x14ac:dyDescent="0.2">
      <c r="A43" s="18" t="s">
        <v>292</v>
      </c>
      <c r="B43" s="19" t="s">
        <v>308</v>
      </c>
      <c r="C43" s="12">
        <f>SUM(C44:C45)</f>
        <v>0</v>
      </c>
      <c r="D43" s="12">
        <f>SUM(D44:D45)</f>
        <v>0.26500000000000001</v>
      </c>
      <c r="E43" s="42"/>
      <c r="F43" s="43"/>
    </row>
    <row r="44" spans="1:6" ht="23.25" customHeight="1" x14ac:dyDescent="0.2">
      <c r="A44" s="20" t="s">
        <v>290</v>
      </c>
      <c r="B44" s="4" t="s">
        <v>309</v>
      </c>
      <c r="C44" s="11"/>
      <c r="D44" s="11">
        <v>1.2999999999999999E-2</v>
      </c>
      <c r="E44" s="42"/>
      <c r="F44" s="43"/>
    </row>
    <row r="45" spans="1:6" x14ac:dyDescent="0.2">
      <c r="A45" s="20" t="s">
        <v>291</v>
      </c>
      <c r="B45" s="4" t="s">
        <v>310</v>
      </c>
      <c r="C45" s="11"/>
      <c r="D45" s="11">
        <v>0.252</v>
      </c>
      <c r="E45" s="42"/>
      <c r="F45" s="43"/>
    </row>
    <row r="46" spans="1:6" s="1" customFormat="1" ht="21" x14ac:dyDescent="0.2">
      <c r="A46" s="6" t="s">
        <v>143</v>
      </c>
      <c r="B46" s="7" t="s">
        <v>144</v>
      </c>
      <c r="C46" s="10">
        <f>C47+C58+C56</f>
        <v>30361.299000000003</v>
      </c>
      <c r="D46" s="10">
        <f>D47+D58+D56</f>
        <v>32931.589</v>
      </c>
      <c r="E46" s="46"/>
      <c r="F46" s="47"/>
    </row>
    <row r="47" spans="1:6" s="48" customFormat="1" ht="36" customHeight="1" x14ac:dyDescent="0.2">
      <c r="A47" s="18" t="s">
        <v>188</v>
      </c>
      <c r="B47" s="19" t="s">
        <v>145</v>
      </c>
      <c r="C47" s="12">
        <f>C48+C50+C52+C54</f>
        <v>24957.194000000003</v>
      </c>
      <c r="D47" s="12">
        <f>D48+D50+D52+D54</f>
        <v>27427.416000000001</v>
      </c>
      <c r="E47" s="46"/>
      <c r="F47" s="47"/>
    </row>
    <row r="48" spans="1:6" s="48" customFormat="1" ht="33.75" x14ac:dyDescent="0.2">
      <c r="A48" s="18" t="s">
        <v>146</v>
      </c>
      <c r="B48" s="19" t="s">
        <v>147</v>
      </c>
      <c r="C48" s="12">
        <f>C49</f>
        <v>24200.61</v>
      </c>
      <c r="D48" s="12">
        <f>D49</f>
        <v>26543.151000000002</v>
      </c>
      <c r="E48" s="46"/>
      <c r="F48" s="47"/>
    </row>
    <row r="49" spans="1:6" ht="44.25" customHeight="1" x14ac:dyDescent="0.2">
      <c r="A49" s="20" t="s">
        <v>32</v>
      </c>
      <c r="B49" s="4" t="s">
        <v>49</v>
      </c>
      <c r="C49" s="11">
        <v>24200.61</v>
      </c>
      <c r="D49" s="11">
        <v>26543.151000000002</v>
      </c>
      <c r="E49" s="42"/>
      <c r="F49" s="43"/>
    </row>
    <row r="50" spans="1:6" ht="36" customHeight="1" x14ac:dyDescent="0.2">
      <c r="A50" s="18" t="s">
        <v>7</v>
      </c>
      <c r="B50" s="19" t="s">
        <v>6</v>
      </c>
      <c r="C50" s="12">
        <f>C51</f>
        <v>449.11599999999999</v>
      </c>
      <c r="D50" s="12">
        <f>D51</f>
        <v>609.07899999999995</v>
      </c>
      <c r="E50" s="42"/>
      <c r="F50" s="43"/>
    </row>
    <row r="51" spans="1:6" ht="33.75" customHeight="1" x14ac:dyDescent="0.2">
      <c r="A51" s="20" t="s">
        <v>8</v>
      </c>
      <c r="B51" s="4" t="s">
        <v>9</v>
      </c>
      <c r="C51" s="11">
        <v>449.11599999999999</v>
      </c>
      <c r="D51" s="11">
        <v>609.07899999999995</v>
      </c>
      <c r="E51" s="42"/>
      <c r="F51" s="43"/>
    </row>
    <row r="52" spans="1:6" ht="37.5" customHeight="1" x14ac:dyDescent="0.2">
      <c r="A52" s="18" t="s">
        <v>296</v>
      </c>
      <c r="B52" s="19" t="s">
        <v>295</v>
      </c>
      <c r="C52" s="12">
        <f>C53</f>
        <v>0</v>
      </c>
      <c r="D52" s="12">
        <f>D53</f>
        <v>0.38700000000000001</v>
      </c>
      <c r="E52" s="42"/>
      <c r="F52" s="43"/>
    </row>
    <row r="53" spans="1:6" ht="33.75" customHeight="1" x14ac:dyDescent="0.2">
      <c r="A53" s="20" t="s">
        <v>298</v>
      </c>
      <c r="B53" s="4" t="s">
        <v>297</v>
      </c>
      <c r="C53" s="11"/>
      <c r="D53" s="11">
        <v>0.38700000000000001</v>
      </c>
      <c r="E53" s="42"/>
      <c r="F53" s="43"/>
    </row>
    <row r="54" spans="1:6" ht="22.5" x14ac:dyDescent="0.2">
      <c r="A54" s="18" t="s">
        <v>293</v>
      </c>
      <c r="B54" s="19" t="s">
        <v>50</v>
      </c>
      <c r="C54" s="11">
        <f>C55</f>
        <v>307.46800000000002</v>
      </c>
      <c r="D54" s="11">
        <f>D55</f>
        <v>274.79899999999998</v>
      </c>
      <c r="E54" s="42"/>
      <c r="F54" s="43"/>
    </row>
    <row r="55" spans="1:6" ht="21" customHeight="1" x14ac:dyDescent="0.2">
      <c r="A55" s="20" t="s">
        <v>386</v>
      </c>
      <c r="B55" s="4" t="s">
        <v>51</v>
      </c>
      <c r="C55" s="11">
        <v>307.46800000000002</v>
      </c>
      <c r="D55" s="11">
        <v>274.79899999999998</v>
      </c>
      <c r="E55" s="42"/>
      <c r="F55" s="43"/>
    </row>
    <row r="56" spans="1:6" ht="22.5" x14ac:dyDescent="0.2">
      <c r="A56" s="18" t="s">
        <v>21</v>
      </c>
      <c r="B56" s="19" t="s">
        <v>22</v>
      </c>
      <c r="C56" s="11">
        <f>C57</f>
        <v>2.105</v>
      </c>
      <c r="D56" s="11">
        <f>D57</f>
        <v>16.914000000000001</v>
      </c>
      <c r="E56" s="42"/>
      <c r="F56" s="43"/>
    </row>
    <row r="57" spans="1:6" ht="57.75" customHeight="1" x14ac:dyDescent="0.2">
      <c r="A57" s="20" t="s">
        <v>294</v>
      </c>
      <c r="B57" s="4" t="s">
        <v>52</v>
      </c>
      <c r="C57" s="11">
        <v>2.105</v>
      </c>
      <c r="D57" s="11">
        <v>16.914000000000001</v>
      </c>
      <c r="E57" s="42"/>
      <c r="F57" s="43"/>
    </row>
    <row r="58" spans="1:6" ht="35.25" customHeight="1" x14ac:dyDescent="0.2">
      <c r="A58" s="18" t="s">
        <v>189</v>
      </c>
      <c r="B58" s="19" t="s">
        <v>148</v>
      </c>
      <c r="C58" s="12">
        <f>C59</f>
        <v>5402</v>
      </c>
      <c r="D58" s="12">
        <f>D59</f>
        <v>5487.259</v>
      </c>
      <c r="E58" s="42"/>
      <c r="F58" s="43"/>
    </row>
    <row r="59" spans="1:6" ht="34.5" customHeight="1" x14ac:dyDescent="0.2">
      <c r="A59" s="18" t="s">
        <v>190</v>
      </c>
      <c r="B59" s="19" t="s">
        <v>149</v>
      </c>
      <c r="C59" s="12">
        <f>C60</f>
        <v>5402</v>
      </c>
      <c r="D59" s="12">
        <f>D60</f>
        <v>5487.259</v>
      </c>
      <c r="E59" s="42"/>
      <c r="F59" s="43"/>
    </row>
    <row r="60" spans="1:6" ht="34.5" customHeight="1" x14ac:dyDescent="0.2">
      <c r="A60" s="20" t="s">
        <v>191</v>
      </c>
      <c r="B60" s="4" t="s">
        <v>169</v>
      </c>
      <c r="C60" s="11">
        <v>5402</v>
      </c>
      <c r="D60" s="11">
        <v>5487.259</v>
      </c>
      <c r="E60" s="42"/>
      <c r="F60" s="43"/>
    </row>
    <row r="61" spans="1:6" s="54" customFormat="1" x14ac:dyDescent="0.2">
      <c r="A61" s="6" t="s">
        <v>150</v>
      </c>
      <c r="B61" s="7" t="s">
        <v>151</v>
      </c>
      <c r="C61" s="10">
        <f>C62</f>
        <v>4000</v>
      </c>
      <c r="D61" s="10">
        <f>D62</f>
        <v>4958.34</v>
      </c>
      <c r="E61" s="49"/>
      <c r="F61" s="50"/>
    </row>
    <row r="62" spans="1:6" s="55" customFormat="1" x14ac:dyDescent="0.2">
      <c r="A62" s="18" t="s">
        <v>128</v>
      </c>
      <c r="B62" s="19" t="s">
        <v>152</v>
      </c>
      <c r="C62" s="12">
        <f>C63+C64+C65</f>
        <v>4000</v>
      </c>
      <c r="D62" s="12">
        <f>D63+D64+D65</f>
        <v>4958.34</v>
      </c>
      <c r="E62" s="49"/>
      <c r="F62" s="50"/>
    </row>
    <row r="63" spans="1:6" s="55" customFormat="1" ht="12.75" customHeight="1" x14ac:dyDescent="0.2">
      <c r="A63" s="20" t="s">
        <v>180</v>
      </c>
      <c r="B63" s="4" t="s">
        <v>198</v>
      </c>
      <c r="C63" s="11">
        <v>202</v>
      </c>
      <c r="D63" s="11">
        <v>174.191</v>
      </c>
      <c r="E63" s="49"/>
      <c r="F63" s="50"/>
    </row>
    <row r="64" spans="1:6" s="55" customFormat="1" x14ac:dyDescent="0.2">
      <c r="A64" s="20" t="s">
        <v>181</v>
      </c>
      <c r="B64" s="4" t="s">
        <v>197</v>
      </c>
      <c r="C64" s="11">
        <v>3751</v>
      </c>
      <c r="D64" s="11">
        <v>4517.5950000000003</v>
      </c>
      <c r="E64" s="49"/>
      <c r="F64" s="50"/>
    </row>
    <row r="65" spans="1:6" s="55" customFormat="1" x14ac:dyDescent="0.2">
      <c r="A65" s="18" t="s">
        <v>182</v>
      </c>
      <c r="B65" s="19" t="s">
        <v>196</v>
      </c>
      <c r="C65" s="12">
        <f>SUM(C66:C67)</f>
        <v>47</v>
      </c>
      <c r="D65" s="12">
        <f>SUM(D66:D67)</f>
        <v>266.55399999999997</v>
      </c>
      <c r="E65" s="49"/>
      <c r="F65" s="50"/>
    </row>
    <row r="66" spans="1:6" s="55" customFormat="1" x14ac:dyDescent="0.2">
      <c r="A66" s="20" t="s">
        <v>45</v>
      </c>
      <c r="B66" s="4" t="s">
        <v>46</v>
      </c>
      <c r="C66" s="11">
        <v>43</v>
      </c>
      <c r="D66" s="11">
        <v>266.55399999999997</v>
      </c>
      <c r="E66" s="49"/>
      <c r="F66" s="50"/>
    </row>
    <row r="67" spans="1:6" s="55" customFormat="1" x14ac:dyDescent="0.2">
      <c r="A67" s="20" t="s">
        <v>47</v>
      </c>
      <c r="B67" s="4" t="s">
        <v>48</v>
      </c>
      <c r="C67" s="11">
        <v>4</v>
      </c>
      <c r="D67" s="11"/>
      <c r="E67" s="49"/>
      <c r="F67" s="50"/>
    </row>
    <row r="68" spans="1:6" s="54" customFormat="1" ht="14.25" customHeight="1" x14ac:dyDescent="0.2">
      <c r="A68" s="6" t="s">
        <v>29</v>
      </c>
      <c r="B68" s="7" t="s">
        <v>153</v>
      </c>
      <c r="C68" s="10">
        <f>C69</f>
        <v>6022</v>
      </c>
      <c r="D68" s="10">
        <f>D69</f>
        <v>6872.759</v>
      </c>
      <c r="E68" s="49"/>
      <c r="F68" s="50"/>
    </row>
    <row r="69" spans="1:6" s="55" customFormat="1" x14ac:dyDescent="0.2">
      <c r="A69" s="18" t="s">
        <v>183</v>
      </c>
      <c r="B69" s="19" t="s">
        <v>184</v>
      </c>
      <c r="C69" s="12">
        <f>C70+C72</f>
        <v>6022</v>
      </c>
      <c r="D69" s="12">
        <f>D70+D72</f>
        <v>6872.759</v>
      </c>
      <c r="E69" s="49"/>
      <c r="F69" s="50"/>
    </row>
    <row r="70" spans="1:6" s="55" customFormat="1" ht="15" customHeight="1" x14ac:dyDescent="0.2">
      <c r="A70" s="18" t="s">
        <v>23</v>
      </c>
      <c r="B70" s="19" t="s">
        <v>24</v>
      </c>
      <c r="C70" s="12">
        <f>C71</f>
        <v>22</v>
      </c>
      <c r="D70" s="12">
        <f>D71</f>
        <v>18.812000000000001</v>
      </c>
      <c r="E70" s="49"/>
      <c r="F70" s="50"/>
    </row>
    <row r="71" spans="1:6" s="55" customFormat="1" ht="22.5" x14ac:dyDescent="0.2">
      <c r="A71" s="20" t="s">
        <v>195</v>
      </c>
      <c r="B71" s="4" t="s">
        <v>194</v>
      </c>
      <c r="C71" s="11">
        <v>22</v>
      </c>
      <c r="D71" s="11">
        <v>18.812000000000001</v>
      </c>
      <c r="E71" s="49"/>
      <c r="F71" s="50"/>
    </row>
    <row r="72" spans="1:6" s="55" customFormat="1" x14ac:dyDescent="0.2">
      <c r="A72" s="18" t="s">
        <v>25</v>
      </c>
      <c r="B72" s="19" t="s">
        <v>26</v>
      </c>
      <c r="C72" s="11">
        <f>C73</f>
        <v>6000</v>
      </c>
      <c r="D72" s="11">
        <f>D73</f>
        <v>6853.9470000000001</v>
      </c>
      <c r="E72" s="49"/>
      <c r="F72" s="50"/>
    </row>
    <row r="73" spans="1:6" s="55" customFormat="1" x14ac:dyDescent="0.2">
      <c r="A73" s="20" t="s">
        <v>4</v>
      </c>
      <c r="B73" s="4" t="s">
        <v>3</v>
      </c>
      <c r="C73" s="11">
        <v>6000</v>
      </c>
      <c r="D73" s="11">
        <v>6853.9470000000001</v>
      </c>
      <c r="E73" s="49"/>
      <c r="F73" s="50"/>
    </row>
    <row r="74" spans="1:6" s="1" customFormat="1" x14ac:dyDescent="0.2">
      <c r="A74" s="6" t="s">
        <v>154</v>
      </c>
      <c r="B74" s="7" t="s">
        <v>155</v>
      </c>
      <c r="C74" s="10">
        <f>C75+C79</f>
        <v>65773.274999999994</v>
      </c>
      <c r="D74" s="10">
        <f>D75+D79</f>
        <v>72454.144</v>
      </c>
      <c r="E74" s="42"/>
      <c r="F74" s="43"/>
    </row>
    <row r="75" spans="1:6" s="1" customFormat="1" ht="34.5" customHeight="1" x14ac:dyDescent="0.2">
      <c r="A75" s="18" t="s">
        <v>299</v>
      </c>
      <c r="B75" s="19" t="s">
        <v>156</v>
      </c>
      <c r="C75" s="12">
        <f>C76</f>
        <v>12680.412</v>
      </c>
      <c r="D75" s="12">
        <f>D76</f>
        <v>12685.248</v>
      </c>
      <c r="E75" s="42"/>
      <c r="F75" s="43"/>
    </row>
    <row r="76" spans="1:6" s="1" customFormat="1" ht="49.5" customHeight="1" x14ac:dyDescent="0.2">
      <c r="A76" s="18" t="s">
        <v>30</v>
      </c>
      <c r="B76" s="19" t="s">
        <v>185</v>
      </c>
      <c r="C76" s="12">
        <f>SUM(C77:C78)</f>
        <v>12680.412</v>
      </c>
      <c r="D76" s="12">
        <f>SUM(D77:D78)</f>
        <v>12685.248</v>
      </c>
      <c r="E76" s="42"/>
      <c r="F76" s="43"/>
    </row>
    <row r="77" spans="1:6" s="1" customFormat="1" ht="35.25" customHeight="1" x14ac:dyDescent="0.2">
      <c r="A77" s="20" t="s">
        <v>301</v>
      </c>
      <c r="B77" s="4" t="s">
        <v>300</v>
      </c>
      <c r="C77" s="11"/>
      <c r="D77" s="11">
        <v>4.8360000000000003</v>
      </c>
      <c r="E77" s="42"/>
      <c r="F77" s="43"/>
    </row>
    <row r="78" spans="1:6" s="1" customFormat="1" ht="47.25" customHeight="1" x14ac:dyDescent="0.2">
      <c r="A78" s="20" t="s">
        <v>302</v>
      </c>
      <c r="B78" s="4" t="s">
        <v>0</v>
      </c>
      <c r="C78" s="11">
        <v>12680.412</v>
      </c>
      <c r="D78" s="11">
        <v>12680.412</v>
      </c>
      <c r="E78" s="42"/>
      <c r="F78" s="43"/>
    </row>
    <row r="79" spans="1:6" ht="17.25" customHeight="1" x14ac:dyDescent="0.2">
      <c r="A79" s="18" t="s">
        <v>31</v>
      </c>
      <c r="B79" s="19" t="s">
        <v>157</v>
      </c>
      <c r="C79" s="12">
        <f>C80+C82</f>
        <v>53092.862999999998</v>
      </c>
      <c r="D79" s="12">
        <f>D80+D82</f>
        <v>59768.896000000001</v>
      </c>
      <c r="E79" s="42"/>
      <c r="F79" s="43"/>
    </row>
    <row r="80" spans="1:6" ht="17.25" customHeight="1" x14ac:dyDescent="0.2">
      <c r="A80" s="18" t="s">
        <v>187</v>
      </c>
      <c r="B80" s="19" t="s">
        <v>158</v>
      </c>
      <c r="C80" s="12">
        <f>C81</f>
        <v>20720</v>
      </c>
      <c r="D80" s="12">
        <f>D81</f>
        <v>25952.489000000001</v>
      </c>
      <c r="E80" s="42"/>
      <c r="F80" s="43"/>
    </row>
    <row r="81" spans="1:6" ht="21.75" customHeight="1" x14ac:dyDescent="0.2">
      <c r="A81" s="20" t="s">
        <v>37</v>
      </c>
      <c r="B81" s="4" t="s">
        <v>53</v>
      </c>
      <c r="C81" s="11">
        <v>20720</v>
      </c>
      <c r="D81" s="11">
        <v>25952.489000000001</v>
      </c>
      <c r="E81" s="42"/>
      <c r="F81" s="43"/>
    </row>
    <row r="82" spans="1:6" ht="33.75" x14ac:dyDescent="0.2">
      <c r="A82" s="18" t="s">
        <v>33</v>
      </c>
      <c r="B82" s="19" t="s">
        <v>34</v>
      </c>
      <c r="C82" s="12">
        <f>SUM(C83)</f>
        <v>32372.863000000001</v>
      </c>
      <c r="D82" s="12">
        <f>SUM(D83)</f>
        <v>33816.406999999999</v>
      </c>
      <c r="E82" s="42"/>
      <c r="F82" s="43"/>
    </row>
    <row r="83" spans="1:6" ht="33.75" x14ac:dyDescent="0.2">
      <c r="A83" s="18" t="s">
        <v>35</v>
      </c>
      <c r="B83" s="19" t="s">
        <v>36</v>
      </c>
      <c r="C83" s="12">
        <f>SUM(C84)</f>
        <v>32372.863000000001</v>
      </c>
      <c r="D83" s="12">
        <f>SUM(D84)</f>
        <v>33816.406999999999</v>
      </c>
      <c r="E83" s="42"/>
      <c r="F83" s="43"/>
    </row>
    <row r="84" spans="1:6" s="23" customFormat="1" ht="46.5" customHeight="1" x14ac:dyDescent="0.2">
      <c r="A84" s="20" t="s">
        <v>303</v>
      </c>
      <c r="B84" s="4" t="s">
        <v>87</v>
      </c>
      <c r="C84" s="11">
        <v>32372.863000000001</v>
      </c>
      <c r="D84" s="11">
        <v>33816.406999999999</v>
      </c>
      <c r="E84" s="42"/>
      <c r="F84" s="43"/>
    </row>
    <row r="85" spans="1:6" s="1" customFormat="1" x14ac:dyDescent="0.2">
      <c r="A85" s="6" t="s">
        <v>159</v>
      </c>
      <c r="B85" s="7" t="s">
        <v>160</v>
      </c>
      <c r="C85" s="10">
        <f>SUM(C86+C112+C114+C120+C126)</f>
        <v>5239.8860000000004</v>
      </c>
      <c r="D85" s="10">
        <f>SUM(D86+D112+D114+D120+D126)</f>
        <v>5056.9100000000008</v>
      </c>
      <c r="E85" s="42"/>
      <c r="F85" s="43"/>
    </row>
    <row r="86" spans="1:6" s="23" customFormat="1" ht="24" customHeight="1" x14ac:dyDescent="0.2">
      <c r="A86" s="18" t="s">
        <v>387</v>
      </c>
      <c r="B86" s="19" t="s">
        <v>81</v>
      </c>
      <c r="C86" s="12">
        <f>SUM(C87+C89+C91+C93+C95+C97+C99+C101+C103+C106+C108+C110)</f>
        <v>620.35</v>
      </c>
      <c r="D86" s="12">
        <f>SUM(D87+D89+D91+D93+D95+D97+D99+D101+D103+D106+D108+D110)</f>
        <v>681.47800000000007</v>
      </c>
      <c r="E86" s="42"/>
      <c r="F86" s="43"/>
    </row>
    <row r="87" spans="1:6" s="41" customFormat="1" ht="22.5" customHeight="1" x14ac:dyDescent="0.2">
      <c r="A87" s="18" t="s">
        <v>388</v>
      </c>
      <c r="B87" s="19" t="s">
        <v>85</v>
      </c>
      <c r="C87" s="12">
        <f>SUM(C88)</f>
        <v>12</v>
      </c>
      <c r="D87" s="12">
        <f>SUM(D88)</f>
        <v>18.579999999999998</v>
      </c>
      <c r="E87" s="44"/>
      <c r="F87" s="45"/>
    </row>
    <row r="88" spans="1:6" s="41" customFormat="1" ht="35.25" customHeight="1" x14ac:dyDescent="0.2">
      <c r="A88" s="20" t="s">
        <v>304</v>
      </c>
      <c r="B88" s="4" t="s">
        <v>84</v>
      </c>
      <c r="C88" s="11">
        <v>12</v>
      </c>
      <c r="D88" s="11">
        <v>18.579999999999998</v>
      </c>
      <c r="E88" s="44"/>
      <c r="F88" s="45"/>
    </row>
    <row r="89" spans="1:6" s="41" customFormat="1" ht="33" customHeight="1" x14ac:dyDescent="0.2">
      <c r="A89" s="18" t="s">
        <v>82</v>
      </c>
      <c r="B89" s="19" t="s">
        <v>86</v>
      </c>
      <c r="C89" s="12">
        <f>SUM(C90)</f>
        <v>50</v>
      </c>
      <c r="D89" s="12">
        <f>SUM(D90)</f>
        <v>56.442999999999998</v>
      </c>
      <c r="E89" s="44"/>
      <c r="F89" s="45"/>
    </row>
    <row r="90" spans="1:6" s="41" customFormat="1" ht="48.75" customHeight="1" x14ac:dyDescent="0.2">
      <c r="A90" s="20" t="s">
        <v>83</v>
      </c>
      <c r="B90" s="4" t="s">
        <v>93</v>
      </c>
      <c r="C90" s="11">
        <v>50</v>
      </c>
      <c r="D90" s="11">
        <v>56.442999999999998</v>
      </c>
      <c r="E90" s="44"/>
      <c r="F90" s="45"/>
    </row>
    <row r="91" spans="1:6" s="41" customFormat="1" ht="21.75" customHeight="1" x14ac:dyDescent="0.2">
      <c r="A91" s="18" t="s">
        <v>389</v>
      </c>
      <c r="B91" s="19" t="s">
        <v>94</v>
      </c>
      <c r="C91" s="12">
        <f>SUM(C92)</f>
        <v>4</v>
      </c>
      <c r="D91" s="12">
        <f>SUM(D92)</f>
        <v>3.7189999999999999</v>
      </c>
      <c r="E91" s="44"/>
      <c r="F91" s="45"/>
    </row>
    <row r="92" spans="1:6" s="41" customFormat="1" ht="35.25" customHeight="1" x14ac:dyDescent="0.2">
      <c r="A92" s="20" t="s">
        <v>305</v>
      </c>
      <c r="B92" s="4" t="s">
        <v>95</v>
      </c>
      <c r="C92" s="11">
        <v>4</v>
      </c>
      <c r="D92" s="11">
        <v>3.7189999999999999</v>
      </c>
      <c r="E92" s="44"/>
      <c r="F92" s="45"/>
    </row>
    <row r="93" spans="1:6" s="41" customFormat="1" ht="35.25" customHeight="1" x14ac:dyDescent="0.2">
      <c r="A93" s="18" t="s">
        <v>98</v>
      </c>
      <c r="B93" s="19" t="s">
        <v>96</v>
      </c>
      <c r="C93" s="12">
        <f>SUM(C94)</f>
        <v>23</v>
      </c>
      <c r="D93" s="12">
        <f>SUM(D94)</f>
        <v>27.838000000000001</v>
      </c>
      <c r="E93" s="44"/>
      <c r="F93" s="45"/>
    </row>
    <row r="94" spans="1:6" s="41" customFormat="1" ht="45.75" customHeight="1" x14ac:dyDescent="0.2">
      <c r="A94" s="20" t="s">
        <v>306</v>
      </c>
      <c r="B94" s="4" t="s">
        <v>97</v>
      </c>
      <c r="C94" s="11">
        <v>23</v>
      </c>
      <c r="D94" s="11">
        <v>27.838000000000001</v>
      </c>
      <c r="E94" s="44"/>
      <c r="F94" s="45"/>
    </row>
    <row r="95" spans="1:6" s="41" customFormat="1" ht="25.5" customHeight="1" x14ac:dyDescent="0.2">
      <c r="A95" s="18" t="s">
        <v>209</v>
      </c>
      <c r="B95" s="19" t="s">
        <v>210</v>
      </c>
      <c r="C95" s="12">
        <f>SUM(C96)</f>
        <v>0.5</v>
      </c>
      <c r="D95" s="12">
        <f>SUM(D96)</f>
        <v>0.505</v>
      </c>
      <c r="E95" s="44"/>
      <c r="F95" s="45"/>
    </row>
    <row r="96" spans="1:6" s="41" customFormat="1" ht="36" customHeight="1" x14ac:dyDescent="0.2">
      <c r="A96" s="20" t="s">
        <v>211</v>
      </c>
      <c r="B96" s="4" t="s">
        <v>212</v>
      </c>
      <c r="C96" s="11">
        <v>0.5</v>
      </c>
      <c r="D96" s="11">
        <v>0.505</v>
      </c>
      <c r="E96" s="44"/>
      <c r="F96" s="45"/>
    </row>
    <row r="97" spans="1:6" s="41" customFormat="1" ht="34.5" customHeight="1" x14ac:dyDescent="0.2">
      <c r="A97" s="18" t="s">
        <v>307</v>
      </c>
      <c r="B97" s="19" t="s">
        <v>311</v>
      </c>
      <c r="C97" s="12">
        <f>SUM(C98)</f>
        <v>0</v>
      </c>
      <c r="D97" s="12">
        <f>SUM(D98)</f>
        <v>1.5</v>
      </c>
      <c r="E97" s="44"/>
      <c r="F97" s="45"/>
    </row>
    <row r="98" spans="1:6" s="41" customFormat="1" ht="45.75" customHeight="1" x14ac:dyDescent="0.2">
      <c r="A98" s="20" t="s">
        <v>312</v>
      </c>
      <c r="B98" s="4" t="s">
        <v>313</v>
      </c>
      <c r="C98" s="11"/>
      <c r="D98" s="11">
        <v>1.5</v>
      </c>
      <c r="E98" s="44"/>
      <c r="F98" s="45"/>
    </row>
    <row r="99" spans="1:6" s="41" customFormat="1" ht="21.75" customHeight="1" x14ac:dyDescent="0.2">
      <c r="A99" s="18" t="s">
        <v>314</v>
      </c>
      <c r="B99" s="19" t="s">
        <v>315</v>
      </c>
      <c r="C99" s="12">
        <f>SUM(C100)</f>
        <v>5.35</v>
      </c>
      <c r="D99" s="12">
        <f>SUM(D100)</f>
        <v>5.3250000000000002</v>
      </c>
      <c r="E99" s="44"/>
      <c r="F99" s="45"/>
    </row>
    <row r="100" spans="1:6" s="41" customFormat="1" ht="34.5" customHeight="1" x14ac:dyDescent="0.2">
      <c r="A100" s="20" t="s">
        <v>316</v>
      </c>
      <c r="B100" s="4" t="s">
        <v>317</v>
      </c>
      <c r="C100" s="11">
        <v>5.35</v>
      </c>
      <c r="D100" s="11">
        <v>5.3250000000000002</v>
      </c>
      <c r="E100" s="44"/>
      <c r="F100" s="45"/>
    </row>
    <row r="101" spans="1:6" s="41" customFormat="1" ht="36.75" customHeight="1" x14ac:dyDescent="0.2">
      <c r="A101" s="18" t="s">
        <v>390</v>
      </c>
      <c r="B101" s="19" t="s">
        <v>99</v>
      </c>
      <c r="C101" s="12">
        <f>SUM(C102)</f>
        <v>92</v>
      </c>
      <c r="D101" s="12">
        <f>SUM(D102)</f>
        <v>71.655000000000001</v>
      </c>
      <c r="E101" s="44"/>
      <c r="F101" s="45"/>
    </row>
    <row r="102" spans="1:6" s="41" customFormat="1" ht="48.75" customHeight="1" x14ac:dyDescent="0.2">
      <c r="A102" s="20" t="s">
        <v>100</v>
      </c>
      <c r="B102" s="4" t="s">
        <v>101</v>
      </c>
      <c r="C102" s="11">
        <v>92</v>
      </c>
      <c r="D102" s="11">
        <v>71.655000000000001</v>
      </c>
      <c r="E102" s="44"/>
      <c r="F102" s="45"/>
    </row>
    <row r="103" spans="1:6" s="41" customFormat="1" ht="38.25" customHeight="1" x14ac:dyDescent="0.2">
      <c r="A103" s="18" t="s">
        <v>318</v>
      </c>
      <c r="B103" s="19" t="s">
        <v>102</v>
      </c>
      <c r="C103" s="12">
        <f>SUM(C104:C105)</f>
        <v>11</v>
      </c>
      <c r="D103" s="12">
        <f>SUM(D104:D105)</f>
        <v>11.155000000000001</v>
      </c>
      <c r="E103" s="44"/>
      <c r="F103" s="45"/>
    </row>
    <row r="104" spans="1:6" s="41" customFormat="1" ht="59.25" customHeight="1" x14ac:dyDescent="0.2">
      <c r="A104" s="20" t="s">
        <v>391</v>
      </c>
      <c r="B104" s="4" t="s">
        <v>103</v>
      </c>
      <c r="C104" s="11">
        <v>6</v>
      </c>
      <c r="D104" s="11">
        <v>6.1550000000000002</v>
      </c>
      <c r="E104" s="44"/>
      <c r="F104" s="45"/>
    </row>
    <row r="105" spans="1:6" s="41" customFormat="1" ht="59.25" customHeight="1" x14ac:dyDescent="0.2">
      <c r="A105" s="20" t="s">
        <v>320</v>
      </c>
      <c r="B105" s="4" t="s">
        <v>319</v>
      </c>
      <c r="C105" s="11">
        <v>5</v>
      </c>
      <c r="D105" s="11">
        <v>5</v>
      </c>
      <c r="E105" s="44"/>
      <c r="F105" s="45"/>
    </row>
    <row r="106" spans="1:6" s="41" customFormat="1" ht="22.5" customHeight="1" x14ac:dyDescent="0.2">
      <c r="A106" s="18" t="s">
        <v>392</v>
      </c>
      <c r="B106" s="19" t="s">
        <v>108</v>
      </c>
      <c r="C106" s="12">
        <f>SUM(C107)</f>
        <v>2.5</v>
      </c>
      <c r="D106" s="12">
        <f>SUM(D107)</f>
        <v>2.6070000000000002</v>
      </c>
      <c r="E106" s="44"/>
      <c r="F106" s="45"/>
    </row>
    <row r="107" spans="1:6" s="41" customFormat="1" ht="46.5" customHeight="1" x14ac:dyDescent="0.2">
      <c r="A107" s="20" t="s">
        <v>110</v>
      </c>
      <c r="B107" s="4" t="s">
        <v>109</v>
      </c>
      <c r="C107" s="11">
        <v>2.5</v>
      </c>
      <c r="D107" s="11">
        <v>2.6070000000000002</v>
      </c>
      <c r="E107" s="44"/>
      <c r="F107" s="45"/>
    </row>
    <row r="108" spans="1:6" s="41" customFormat="1" ht="24" customHeight="1" x14ac:dyDescent="0.2">
      <c r="A108" s="18" t="s">
        <v>321</v>
      </c>
      <c r="B108" s="19" t="s">
        <v>111</v>
      </c>
      <c r="C108" s="12">
        <f>SUM(C109)</f>
        <v>70</v>
      </c>
      <c r="D108" s="12">
        <f>SUM(D109)</f>
        <v>83.144000000000005</v>
      </c>
      <c r="E108" s="44"/>
      <c r="F108" s="45"/>
    </row>
    <row r="109" spans="1:6" s="41" customFormat="1" ht="34.5" customHeight="1" x14ac:dyDescent="0.2">
      <c r="A109" s="20" t="s">
        <v>322</v>
      </c>
      <c r="B109" s="4" t="s">
        <v>112</v>
      </c>
      <c r="C109" s="11">
        <v>70</v>
      </c>
      <c r="D109" s="11">
        <v>83.144000000000005</v>
      </c>
      <c r="E109" s="44"/>
      <c r="F109" s="45"/>
    </row>
    <row r="110" spans="1:6" s="41" customFormat="1" ht="36" customHeight="1" x14ac:dyDescent="0.2">
      <c r="A110" s="18" t="s">
        <v>393</v>
      </c>
      <c r="B110" s="19" t="s">
        <v>113</v>
      </c>
      <c r="C110" s="12">
        <f>SUM(C111:C111)</f>
        <v>350</v>
      </c>
      <c r="D110" s="12">
        <f>SUM(D111:D111)</f>
        <v>399.00700000000001</v>
      </c>
      <c r="E110" s="44"/>
      <c r="F110" s="45"/>
    </row>
    <row r="111" spans="1:6" s="41" customFormat="1" ht="48" customHeight="1" x14ac:dyDescent="0.2">
      <c r="A111" s="20" t="s">
        <v>115</v>
      </c>
      <c r="B111" s="4" t="s">
        <v>114</v>
      </c>
      <c r="C111" s="11">
        <v>350</v>
      </c>
      <c r="D111" s="11">
        <v>399.00700000000001</v>
      </c>
      <c r="E111" s="44"/>
      <c r="F111" s="45"/>
    </row>
    <row r="112" spans="1:6" s="41" customFormat="1" ht="25.5" customHeight="1" x14ac:dyDescent="0.2">
      <c r="A112" s="18" t="s">
        <v>323</v>
      </c>
      <c r="B112" s="19" t="s">
        <v>116</v>
      </c>
      <c r="C112" s="12">
        <f>SUM(C113)</f>
        <v>907.53599999999994</v>
      </c>
      <c r="D112" s="12">
        <f>SUM(D113)</f>
        <v>922.75099999999998</v>
      </c>
      <c r="E112" s="44"/>
      <c r="F112" s="45"/>
    </row>
    <row r="113" spans="1:6" s="41" customFormat="1" ht="23.25" customHeight="1" x14ac:dyDescent="0.2">
      <c r="A113" s="20" t="s">
        <v>117</v>
      </c>
      <c r="B113" s="4" t="s">
        <v>118</v>
      </c>
      <c r="C113" s="11">
        <v>907.53599999999994</v>
      </c>
      <c r="D113" s="11">
        <v>922.75099999999998</v>
      </c>
      <c r="E113" s="44"/>
      <c r="F113" s="45"/>
    </row>
    <row r="114" spans="1:6" s="41" customFormat="1" ht="52.5" customHeight="1" x14ac:dyDescent="0.2">
      <c r="A114" s="18" t="s">
        <v>214</v>
      </c>
      <c r="B114" s="19" t="s">
        <v>213</v>
      </c>
      <c r="C114" s="12">
        <f>SUM(C115+C117)</f>
        <v>3385</v>
      </c>
      <c r="D114" s="12">
        <f>SUM(D115+D117)</f>
        <v>3149.8230000000003</v>
      </c>
      <c r="E114" s="44"/>
      <c r="F114" s="45"/>
    </row>
    <row r="115" spans="1:6" s="41" customFormat="1" ht="24.75" customHeight="1" x14ac:dyDescent="0.2">
      <c r="A115" s="18" t="s">
        <v>394</v>
      </c>
      <c r="B115" s="19" t="s">
        <v>327</v>
      </c>
      <c r="C115" s="11">
        <f>SUM(C116)</f>
        <v>385</v>
      </c>
      <c r="D115" s="11">
        <f>SUM(D116)</f>
        <v>385.08499999999998</v>
      </c>
      <c r="E115" s="44"/>
      <c r="F115" s="45"/>
    </row>
    <row r="116" spans="1:6" s="41" customFormat="1" ht="33.75" customHeight="1" x14ac:dyDescent="0.2">
      <c r="A116" s="20" t="s">
        <v>324</v>
      </c>
      <c r="B116" s="4" t="s">
        <v>325</v>
      </c>
      <c r="C116" s="11">
        <v>385</v>
      </c>
      <c r="D116" s="11">
        <v>385.08499999999998</v>
      </c>
      <c r="E116" s="44"/>
      <c r="F116" s="45"/>
    </row>
    <row r="117" spans="1:6" s="41" customFormat="1" ht="36.75" customHeight="1" x14ac:dyDescent="0.2">
      <c r="A117" s="18" t="s">
        <v>329</v>
      </c>
      <c r="B117" s="19" t="s">
        <v>328</v>
      </c>
      <c r="C117" s="11">
        <f>SUM(C118:C119)</f>
        <v>3000</v>
      </c>
      <c r="D117" s="11">
        <f>SUM(D118:D119)</f>
        <v>2764.7380000000003</v>
      </c>
      <c r="E117" s="44"/>
      <c r="F117" s="45"/>
    </row>
    <row r="118" spans="1:6" s="41" customFormat="1" ht="33.75" customHeight="1" x14ac:dyDescent="0.2">
      <c r="A118" s="20" t="s">
        <v>215</v>
      </c>
      <c r="B118" s="4" t="s">
        <v>216</v>
      </c>
      <c r="C118" s="11">
        <v>3000</v>
      </c>
      <c r="D118" s="11">
        <v>2764.6260000000002</v>
      </c>
      <c r="E118" s="44"/>
      <c r="F118" s="45"/>
    </row>
    <row r="119" spans="1:6" s="41" customFormat="1" ht="33.75" customHeight="1" x14ac:dyDescent="0.2">
      <c r="A119" s="20" t="s">
        <v>215</v>
      </c>
      <c r="B119" s="4" t="s">
        <v>326</v>
      </c>
      <c r="C119" s="11"/>
      <c r="D119" s="11">
        <v>0.112</v>
      </c>
      <c r="E119" s="44"/>
      <c r="F119" s="45"/>
    </row>
    <row r="120" spans="1:6" s="41" customFormat="1" ht="15.75" customHeight="1" x14ac:dyDescent="0.2">
      <c r="A120" s="18" t="s">
        <v>395</v>
      </c>
      <c r="B120" s="19" t="s">
        <v>119</v>
      </c>
      <c r="C120" s="12">
        <f>SUM(C121)</f>
        <v>320</v>
      </c>
      <c r="D120" s="12">
        <f>SUM(D121)</f>
        <v>296.06899999999996</v>
      </c>
      <c r="E120" s="44"/>
      <c r="F120" s="45"/>
    </row>
    <row r="121" spans="1:6" s="41" customFormat="1" ht="35.25" customHeight="1" x14ac:dyDescent="0.2">
      <c r="A121" s="18" t="s">
        <v>330</v>
      </c>
      <c r="B121" s="19" t="s">
        <v>120</v>
      </c>
      <c r="C121" s="11">
        <f>SUM(C122:C125)</f>
        <v>320</v>
      </c>
      <c r="D121" s="11">
        <f>SUM(D122:D125)</f>
        <v>296.06899999999996</v>
      </c>
      <c r="E121" s="44"/>
      <c r="F121" s="45"/>
    </row>
    <row r="122" spans="1:6" s="22" customFormat="1" ht="32.25" customHeight="1" x14ac:dyDescent="0.2">
      <c r="A122" s="20" t="s">
        <v>331</v>
      </c>
      <c r="B122" s="4" t="s">
        <v>104</v>
      </c>
      <c r="C122" s="11">
        <v>246</v>
      </c>
      <c r="D122" s="11">
        <v>231.261</v>
      </c>
      <c r="E122" s="44"/>
      <c r="F122" s="45"/>
    </row>
    <row r="123" spans="1:6" s="22" customFormat="1" ht="35.25" customHeight="1" x14ac:dyDescent="0.2">
      <c r="A123" s="20" t="s">
        <v>331</v>
      </c>
      <c r="B123" s="4" t="s">
        <v>105</v>
      </c>
      <c r="C123" s="11">
        <v>64</v>
      </c>
      <c r="D123" s="11">
        <v>63.658000000000001</v>
      </c>
      <c r="E123" s="44"/>
      <c r="F123" s="45"/>
    </row>
    <row r="124" spans="1:6" s="22" customFormat="1" ht="35.25" customHeight="1" x14ac:dyDescent="0.2">
      <c r="A124" s="20" t="s">
        <v>331</v>
      </c>
      <c r="B124" s="4" t="s">
        <v>106</v>
      </c>
      <c r="C124" s="11">
        <v>10</v>
      </c>
      <c r="D124" s="11">
        <v>9.15</v>
      </c>
      <c r="E124" s="44"/>
      <c r="F124" s="45"/>
    </row>
    <row r="125" spans="1:6" s="22" customFormat="1" ht="33.75" customHeight="1" x14ac:dyDescent="0.2">
      <c r="A125" s="20" t="s">
        <v>331</v>
      </c>
      <c r="B125" s="4" t="s">
        <v>332</v>
      </c>
      <c r="C125" s="11"/>
      <c r="D125" s="11">
        <v>-8</v>
      </c>
      <c r="E125" s="44"/>
      <c r="F125" s="45"/>
    </row>
    <row r="126" spans="1:6" s="41" customFormat="1" ht="15.75" customHeight="1" x14ac:dyDescent="0.2">
      <c r="A126" s="18" t="s">
        <v>396</v>
      </c>
      <c r="B126" s="19" t="s">
        <v>107</v>
      </c>
      <c r="C126" s="12">
        <f>SUM(C127:C127)</f>
        <v>7</v>
      </c>
      <c r="D126" s="12">
        <f>SUM(D127:D127)</f>
        <v>6.7889999999999997</v>
      </c>
      <c r="E126" s="44"/>
      <c r="F126" s="45"/>
    </row>
    <row r="127" spans="1:6" s="22" customFormat="1" ht="48.75" customHeight="1" x14ac:dyDescent="0.2">
      <c r="A127" s="62" t="s">
        <v>384</v>
      </c>
      <c r="B127" s="63" t="s">
        <v>333</v>
      </c>
      <c r="C127" s="11">
        <v>7</v>
      </c>
      <c r="D127" s="11">
        <v>6.7889999999999997</v>
      </c>
      <c r="E127" s="44"/>
      <c r="F127" s="45"/>
    </row>
    <row r="128" spans="1:6" s="24" customFormat="1" x14ac:dyDescent="0.2">
      <c r="A128" s="6" t="s">
        <v>161</v>
      </c>
      <c r="B128" s="7" t="s">
        <v>162</v>
      </c>
      <c r="C128" s="10">
        <f>C129</f>
        <v>0</v>
      </c>
      <c r="D128" s="10">
        <f>D129</f>
        <v>8</v>
      </c>
      <c r="E128" s="44"/>
      <c r="F128" s="45"/>
    </row>
    <row r="129" spans="1:6" s="41" customFormat="1" x14ac:dyDescent="0.2">
      <c r="A129" s="18" t="s">
        <v>129</v>
      </c>
      <c r="B129" s="19" t="s">
        <v>163</v>
      </c>
      <c r="C129" s="12">
        <f>SUM(C130:C130)</f>
        <v>0</v>
      </c>
      <c r="D129" s="12">
        <f>SUM(D130:D130)</f>
        <v>8</v>
      </c>
      <c r="E129" s="44"/>
      <c r="F129" s="45"/>
    </row>
    <row r="130" spans="1:6" s="41" customFormat="1" x14ac:dyDescent="0.2">
      <c r="A130" s="20" t="s">
        <v>164</v>
      </c>
      <c r="B130" s="4" t="s">
        <v>334</v>
      </c>
      <c r="C130" s="11">
        <v>0</v>
      </c>
      <c r="D130" s="11">
        <v>8</v>
      </c>
      <c r="E130" s="44"/>
      <c r="F130" s="45"/>
    </row>
    <row r="131" spans="1:6" ht="15.75" x14ac:dyDescent="0.25">
      <c r="A131" s="15" t="s">
        <v>170</v>
      </c>
      <c r="B131" s="16" t="s">
        <v>171</v>
      </c>
      <c r="C131" s="17">
        <f>C132+C216</f>
        <v>3139561.7959999996</v>
      </c>
      <c r="D131" s="17">
        <f>D132+D216</f>
        <v>3020222.1680000001</v>
      </c>
      <c r="E131" s="42"/>
      <c r="F131" s="43"/>
    </row>
    <row r="132" spans="1:6" ht="21" x14ac:dyDescent="0.2">
      <c r="A132" s="6" t="s">
        <v>172</v>
      </c>
      <c r="B132" s="21" t="s">
        <v>173</v>
      </c>
      <c r="C132" s="10">
        <f>C138+C176+C207+C133</f>
        <v>3134810.9649999999</v>
      </c>
      <c r="D132" s="10">
        <f>D138+D176+D207+D133</f>
        <v>3015476.0870000003</v>
      </c>
      <c r="E132" s="42"/>
      <c r="F132" s="43"/>
    </row>
    <row r="133" spans="1:6" s="37" customFormat="1" ht="16.5" customHeight="1" x14ac:dyDescent="0.2">
      <c r="A133" s="6" t="s">
        <v>39</v>
      </c>
      <c r="B133" s="7" t="s">
        <v>54</v>
      </c>
      <c r="C133" s="10">
        <f>SUM(C136+C134)</f>
        <v>107792.28200000001</v>
      </c>
      <c r="D133" s="10">
        <f>SUM(D134)+D136</f>
        <v>110708.28200000001</v>
      </c>
      <c r="E133" s="42"/>
      <c r="F133" s="43"/>
    </row>
    <row r="134" spans="1:6" s="38" customFormat="1" ht="13.5" customHeight="1" x14ac:dyDescent="0.2">
      <c r="A134" s="18" t="s">
        <v>40</v>
      </c>
      <c r="B134" s="19" t="s">
        <v>55</v>
      </c>
      <c r="C134" s="12">
        <f>SUM(C135)</f>
        <v>107792.28200000001</v>
      </c>
      <c r="D134" s="12">
        <f>SUM(D135)</f>
        <v>107792.28200000001</v>
      </c>
      <c r="E134" s="42"/>
      <c r="F134" s="43"/>
    </row>
    <row r="135" spans="1:6" s="38" customFormat="1" ht="24.75" customHeight="1" x14ac:dyDescent="0.2">
      <c r="A135" s="20" t="s">
        <v>38</v>
      </c>
      <c r="B135" s="4" t="s">
        <v>56</v>
      </c>
      <c r="C135" s="11">
        <v>107792.28200000001</v>
      </c>
      <c r="D135" s="11">
        <v>107792.28200000001</v>
      </c>
      <c r="E135" s="42"/>
      <c r="F135" s="43"/>
    </row>
    <row r="136" spans="1:6" s="38" customFormat="1" ht="18.75" customHeight="1" x14ac:dyDescent="0.2">
      <c r="A136" s="18" t="s">
        <v>217</v>
      </c>
      <c r="B136" s="19" t="s">
        <v>219</v>
      </c>
      <c r="C136" s="12">
        <f>SUM(C137)</f>
        <v>0</v>
      </c>
      <c r="D136" s="12">
        <f>SUM(D137)</f>
        <v>2916</v>
      </c>
      <c r="E136" s="42"/>
      <c r="F136" s="43"/>
    </row>
    <row r="137" spans="1:6" s="38" customFormat="1" ht="14.25" customHeight="1" x14ac:dyDescent="0.2">
      <c r="A137" s="20" t="s">
        <v>218</v>
      </c>
      <c r="B137" s="4" t="s">
        <v>220</v>
      </c>
      <c r="C137" s="11"/>
      <c r="D137" s="11">
        <v>2916</v>
      </c>
      <c r="E137" s="42"/>
      <c r="F137" s="43"/>
    </row>
    <row r="138" spans="1:6" s="22" customFormat="1" ht="21" x14ac:dyDescent="0.2">
      <c r="A138" s="6" t="s">
        <v>174</v>
      </c>
      <c r="B138" s="7" t="s">
        <v>57</v>
      </c>
      <c r="C138" s="10">
        <f>SUM(C139+C141+C143+C145+C147+C149+C151+C153+C156+C158+C162)</f>
        <v>1683419.5</v>
      </c>
      <c r="D138" s="10">
        <f>SUM(D139+D141+D143+D145+D147+D149+D151+D153+D156+D158+D162)</f>
        <v>1567401.92</v>
      </c>
      <c r="E138" s="42"/>
      <c r="F138" s="43"/>
    </row>
    <row r="139" spans="1:6" s="22" customFormat="1" ht="51.75" customHeight="1" x14ac:dyDescent="0.2">
      <c r="A139" s="18" t="s">
        <v>335</v>
      </c>
      <c r="B139" s="19" t="s">
        <v>88</v>
      </c>
      <c r="C139" s="12">
        <f>SUM(C140)</f>
        <v>5805.22</v>
      </c>
      <c r="D139" s="12">
        <f>SUM(D140)</f>
        <v>3641.47</v>
      </c>
      <c r="E139" s="42"/>
      <c r="F139" s="43"/>
    </row>
    <row r="140" spans="1:6" s="22" customFormat="1" ht="48.75" customHeight="1" x14ac:dyDescent="0.2">
      <c r="A140" s="20" t="s">
        <v>336</v>
      </c>
      <c r="B140" s="4" t="s">
        <v>92</v>
      </c>
      <c r="C140" s="11">
        <v>5805.22</v>
      </c>
      <c r="D140" s="11">
        <v>3641.47</v>
      </c>
      <c r="E140" s="42"/>
      <c r="F140" s="43"/>
    </row>
    <row r="141" spans="1:6" s="22" customFormat="1" ht="36" customHeight="1" x14ac:dyDescent="0.2">
      <c r="A141" s="18" t="s">
        <v>383</v>
      </c>
      <c r="B141" s="19" t="s">
        <v>221</v>
      </c>
      <c r="C141" s="12">
        <f>SUM(C142)</f>
        <v>18553.774000000001</v>
      </c>
      <c r="D141" s="12">
        <f>SUM(D142)</f>
        <v>18246.526999999998</v>
      </c>
      <c r="E141" s="42"/>
      <c r="F141" s="43"/>
    </row>
    <row r="142" spans="1:6" s="22" customFormat="1" ht="34.5" customHeight="1" x14ac:dyDescent="0.2">
      <c r="A142" s="20" t="s">
        <v>337</v>
      </c>
      <c r="B142" s="4" t="s">
        <v>222</v>
      </c>
      <c r="C142" s="11">
        <v>18553.774000000001</v>
      </c>
      <c r="D142" s="11">
        <v>18246.526999999998</v>
      </c>
      <c r="E142" s="42"/>
      <c r="F142" s="43"/>
    </row>
    <row r="143" spans="1:6" s="22" customFormat="1" ht="36" customHeight="1" x14ac:dyDescent="0.2">
      <c r="A143" s="18" t="s">
        <v>338</v>
      </c>
      <c r="B143" s="19" t="s">
        <v>90</v>
      </c>
      <c r="C143" s="12">
        <f>SUM(C144)</f>
        <v>1980.3040000000001</v>
      </c>
      <c r="D143" s="12">
        <f>SUM(D144)</f>
        <v>1966.5740000000001</v>
      </c>
      <c r="E143" s="42"/>
      <c r="F143" s="43"/>
    </row>
    <row r="144" spans="1:6" s="22" customFormat="1" ht="35.25" customHeight="1" x14ac:dyDescent="0.2">
      <c r="A144" s="20" t="s">
        <v>89</v>
      </c>
      <c r="B144" s="4" t="s">
        <v>91</v>
      </c>
      <c r="C144" s="11">
        <v>1980.3040000000001</v>
      </c>
      <c r="D144" s="11">
        <v>1966.5740000000001</v>
      </c>
      <c r="E144" s="42"/>
      <c r="F144" s="43"/>
    </row>
    <row r="145" spans="1:6" s="39" customFormat="1" ht="25.5" customHeight="1" x14ac:dyDescent="0.2">
      <c r="A145" s="64" t="s">
        <v>339</v>
      </c>
      <c r="B145" s="65" t="s">
        <v>246</v>
      </c>
      <c r="C145" s="58">
        <f>C146</f>
        <v>564885.37100000004</v>
      </c>
      <c r="D145" s="58">
        <f>D146</f>
        <v>564885.37100000004</v>
      </c>
      <c r="E145" s="42"/>
      <c r="F145" s="43"/>
    </row>
    <row r="146" spans="1:6" s="38" customFormat="1" ht="24.75" customHeight="1" x14ac:dyDescent="0.2">
      <c r="A146" s="62" t="s">
        <v>340</v>
      </c>
      <c r="B146" s="66" t="s">
        <v>341</v>
      </c>
      <c r="C146" s="67">
        <v>564885.37100000004</v>
      </c>
      <c r="D146" s="67">
        <v>564885.37100000004</v>
      </c>
      <c r="E146" s="42"/>
      <c r="F146" s="43"/>
    </row>
    <row r="147" spans="1:6" s="39" customFormat="1" ht="14.25" customHeight="1" x14ac:dyDescent="0.2">
      <c r="A147" s="64" t="s">
        <v>247</v>
      </c>
      <c r="B147" s="65" t="s">
        <v>248</v>
      </c>
      <c r="C147" s="58">
        <f>SUM(C148)</f>
        <v>3771.6039999999998</v>
      </c>
      <c r="D147" s="58">
        <f>SUM(D148)</f>
        <v>3771.6039999999998</v>
      </c>
      <c r="E147" s="42"/>
      <c r="F147" s="43"/>
    </row>
    <row r="148" spans="1:6" s="38" customFormat="1" ht="25.5" customHeight="1" x14ac:dyDescent="0.2">
      <c r="A148" s="62" t="s">
        <v>249</v>
      </c>
      <c r="B148" s="66" t="s">
        <v>250</v>
      </c>
      <c r="C148" s="67">
        <v>3771.6039999999998</v>
      </c>
      <c r="D148" s="67">
        <v>3771.6039999999998</v>
      </c>
      <c r="E148" s="42"/>
      <c r="F148" s="43"/>
    </row>
    <row r="149" spans="1:6" s="39" customFormat="1" ht="14.25" customHeight="1" x14ac:dyDescent="0.2">
      <c r="A149" s="64" t="s">
        <v>342</v>
      </c>
      <c r="B149" s="65" t="s">
        <v>344</v>
      </c>
      <c r="C149" s="58">
        <f>SUM(C150)</f>
        <v>5177.5479999999998</v>
      </c>
      <c r="D149" s="58">
        <f>SUM(D150)</f>
        <v>5177.5479999999998</v>
      </c>
      <c r="E149" s="42"/>
      <c r="F149" s="43"/>
    </row>
    <row r="150" spans="1:6" s="38" customFormat="1" ht="18.75" customHeight="1" x14ac:dyDescent="0.2">
      <c r="A150" s="62" t="s">
        <v>343</v>
      </c>
      <c r="B150" s="66" t="s">
        <v>345</v>
      </c>
      <c r="C150" s="67">
        <v>5177.5479999999998</v>
      </c>
      <c r="D150" s="67">
        <v>5177.5479999999998</v>
      </c>
      <c r="E150" s="42"/>
      <c r="F150" s="43"/>
    </row>
    <row r="151" spans="1:6" s="39" customFormat="1" ht="22.5" customHeight="1" x14ac:dyDescent="0.2">
      <c r="A151" s="64" t="s">
        <v>346</v>
      </c>
      <c r="B151" s="65" t="s">
        <v>251</v>
      </c>
      <c r="C151" s="58">
        <f>SUM(C152)</f>
        <v>571545.95299999998</v>
      </c>
      <c r="D151" s="58">
        <f>SUM(D152)</f>
        <v>571545.95299999998</v>
      </c>
      <c r="E151" s="42"/>
      <c r="F151" s="43"/>
    </row>
    <row r="152" spans="1:6" s="38" customFormat="1" ht="24.75" customHeight="1" x14ac:dyDescent="0.2">
      <c r="A152" s="62" t="s">
        <v>382</v>
      </c>
      <c r="B152" s="66" t="s">
        <v>252</v>
      </c>
      <c r="C152" s="67">
        <v>571545.95299999998</v>
      </c>
      <c r="D152" s="67">
        <v>571545.95299999998</v>
      </c>
      <c r="E152" s="42"/>
      <c r="F152" s="43"/>
    </row>
    <row r="153" spans="1:6" s="39" customFormat="1" ht="14.25" customHeight="1" x14ac:dyDescent="0.2">
      <c r="A153" s="64" t="s">
        <v>381</v>
      </c>
      <c r="B153" s="65" t="s">
        <v>223</v>
      </c>
      <c r="C153" s="58">
        <f>C154+C155</f>
        <v>30873.571</v>
      </c>
      <c r="D153" s="58">
        <f>D154+D155</f>
        <v>30873.559000000001</v>
      </c>
      <c r="E153" s="42"/>
      <c r="F153" s="43"/>
    </row>
    <row r="154" spans="1:6" s="38" customFormat="1" ht="16.5" customHeight="1" x14ac:dyDescent="0.2">
      <c r="A154" s="62" t="s">
        <v>380</v>
      </c>
      <c r="B154" s="66" t="s">
        <v>253</v>
      </c>
      <c r="C154" s="67">
        <v>20341.837</v>
      </c>
      <c r="D154" s="67">
        <v>20341.837</v>
      </c>
      <c r="E154" s="42"/>
      <c r="F154" s="43"/>
    </row>
    <row r="155" spans="1:6" s="38" customFormat="1" ht="18" customHeight="1" x14ac:dyDescent="0.2">
      <c r="A155" s="62" t="s">
        <v>380</v>
      </c>
      <c r="B155" s="66" t="s">
        <v>254</v>
      </c>
      <c r="C155" s="67">
        <v>10531.734</v>
      </c>
      <c r="D155" s="67">
        <v>10531.722</v>
      </c>
      <c r="E155" s="42"/>
      <c r="F155" s="43"/>
    </row>
    <row r="156" spans="1:6" s="38" customFormat="1" ht="14.25" customHeight="1" x14ac:dyDescent="0.2">
      <c r="A156" s="68" t="s">
        <v>347</v>
      </c>
      <c r="B156" s="65" t="s">
        <v>256</v>
      </c>
      <c r="C156" s="67">
        <f>SUM(C157)</f>
        <v>24567.111000000001</v>
      </c>
      <c r="D156" s="67">
        <f>SUM(D157)</f>
        <v>24567.111000000001</v>
      </c>
      <c r="E156" s="42"/>
      <c r="F156" s="43"/>
    </row>
    <row r="157" spans="1:6" s="38" customFormat="1" ht="22.5" customHeight="1" x14ac:dyDescent="0.2">
      <c r="A157" s="62" t="s">
        <v>255</v>
      </c>
      <c r="B157" s="66" t="s">
        <v>257</v>
      </c>
      <c r="C157" s="67">
        <v>24567.111000000001</v>
      </c>
      <c r="D157" s="67">
        <v>24567.111000000001</v>
      </c>
      <c r="E157" s="42"/>
      <c r="F157" s="43"/>
    </row>
    <row r="158" spans="1:6" s="38" customFormat="1" ht="22.5" customHeight="1" x14ac:dyDescent="0.2">
      <c r="A158" s="68" t="s">
        <v>258</v>
      </c>
      <c r="B158" s="65" t="s">
        <v>259</v>
      </c>
      <c r="C158" s="67">
        <f>SUM(C159:C161)</f>
        <v>339016.27799999999</v>
      </c>
      <c r="D158" s="67">
        <f>SUM(D159:D161)</f>
        <v>230009.413</v>
      </c>
      <c r="E158" s="42"/>
      <c r="F158" s="43"/>
    </row>
    <row r="159" spans="1:6" s="38" customFormat="1" ht="33.75" customHeight="1" x14ac:dyDescent="0.2">
      <c r="A159" s="62" t="s">
        <v>348</v>
      </c>
      <c r="B159" s="66" t="s">
        <v>261</v>
      </c>
      <c r="C159" s="67">
        <v>23930.714</v>
      </c>
      <c r="D159" s="67">
        <v>23930.714</v>
      </c>
      <c r="E159" s="42"/>
      <c r="F159" s="43"/>
    </row>
    <row r="160" spans="1:6" s="38" customFormat="1" ht="33.75" customHeight="1" x14ac:dyDescent="0.2">
      <c r="A160" s="62" t="s">
        <v>348</v>
      </c>
      <c r="B160" s="66" t="s">
        <v>260</v>
      </c>
      <c r="C160" s="67">
        <v>291606.73499999999</v>
      </c>
      <c r="D160" s="67">
        <v>185806.73499999999</v>
      </c>
      <c r="E160" s="42"/>
      <c r="F160" s="43"/>
    </row>
    <row r="161" spans="1:6" s="38" customFormat="1" ht="35.25" customHeight="1" x14ac:dyDescent="0.2">
      <c r="A161" s="62" t="s">
        <v>348</v>
      </c>
      <c r="B161" s="66" t="s">
        <v>262</v>
      </c>
      <c r="C161" s="67">
        <v>23478.829000000002</v>
      </c>
      <c r="D161" s="67">
        <v>20271.964</v>
      </c>
      <c r="E161" s="42"/>
      <c r="F161" s="43"/>
    </row>
    <row r="162" spans="1:6" s="39" customFormat="1" ht="12" customHeight="1" x14ac:dyDescent="0.2">
      <c r="A162" s="51" t="s">
        <v>27</v>
      </c>
      <c r="B162" s="52" t="s">
        <v>58</v>
      </c>
      <c r="C162" s="10">
        <f>C163</f>
        <v>117242.766</v>
      </c>
      <c r="D162" s="10">
        <f>D163</f>
        <v>112716.79000000001</v>
      </c>
      <c r="E162" s="49"/>
      <c r="F162" s="50"/>
    </row>
    <row r="163" spans="1:6" s="39" customFormat="1" x14ac:dyDescent="0.2">
      <c r="A163" s="3" t="s">
        <v>175</v>
      </c>
      <c r="B163" s="53" t="s">
        <v>59</v>
      </c>
      <c r="C163" s="12">
        <f>SUM(C165:C175)</f>
        <v>117242.766</v>
      </c>
      <c r="D163" s="12">
        <f>SUM(D165:D175)</f>
        <v>112716.79000000001</v>
      </c>
      <c r="E163" s="49"/>
      <c r="F163" s="50"/>
    </row>
    <row r="164" spans="1:6" s="40" customFormat="1" x14ac:dyDescent="0.2">
      <c r="A164" s="5" t="s">
        <v>179</v>
      </c>
      <c r="B164" s="4"/>
      <c r="C164" s="11"/>
      <c r="D164" s="11"/>
      <c r="E164" s="49"/>
      <c r="F164" s="50"/>
    </row>
    <row r="165" spans="1:6" s="40" customFormat="1" ht="23.25" customHeight="1" x14ac:dyDescent="0.2">
      <c r="A165" s="5" t="s">
        <v>349</v>
      </c>
      <c r="B165" s="8" t="s">
        <v>60</v>
      </c>
      <c r="C165" s="11">
        <v>30000</v>
      </c>
      <c r="D165" s="11">
        <v>28955.975999999999</v>
      </c>
      <c r="E165" s="49"/>
      <c r="F165" s="50"/>
    </row>
    <row r="166" spans="1:6" s="40" customFormat="1" x14ac:dyDescent="0.2">
      <c r="A166" s="69" t="s">
        <v>224</v>
      </c>
      <c r="B166" s="8" t="s">
        <v>60</v>
      </c>
      <c r="C166" s="11">
        <v>55068.152999999998</v>
      </c>
      <c r="D166" s="11">
        <v>55067.752999999997</v>
      </c>
      <c r="E166" s="49"/>
      <c r="F166" s="50"/>
    </row>
    <row r="167" spans="1:6" s="40" customFormat="1" ht="14.25" customHeight="1" x14ac:dyDescent="0.2">
      <c r="A167" s="5" t="s">
        <v>350</v>
      </c>
      <c r="B167" s="8" t="s">
        <v>73</v>
      </c>
      <c r="C167" s="11">
        <v>168.005</v>
      </c>
      <c r="D167" s="11">
        <v>168.005</v>
      </c>
      <c r="E167" s="49"/>
      <c r="F167" s="50"/>
    </row>
    <row r="168" spans="1:6" s="40" customFormat="1" ht="22.5" x14ac:dyDescent="0.2">
      <c r="A168" s="5" t="s">
        <v>351</v>
      </c>
      <c r="B168" s="8" t="s">
        <v>60</v>
      </c>
      <c r="C168" s="11"/>
      <c r="D168" s="11">
        <v>16694.365000000002</v>
      </c>
      <c r="E168" s="49"/>
      <c r="F168" s="50"/>
    </row>
    <row r="169" spans="1:6" s="40" customFormat="1" ht="22.5" x14ac:dyDescent="0.2">
      <c r="A169" s="5" t="s">
        <v>352</v>
      </c>
      <c r="B169" s="8" t="s">
        <v>73</v>
      </c>
      <c r="C169" s="11">
        <v>145.5</v>
      </c>
      <c r="D169" s="11">
        <v>138.40899999999999</v>
      </c>
      <c r="E169" s="49"/>
      <c r="F169" s="50"/>
    </row>
    <row r="170" spans="1:6" s="40" customFormat="1" x14ac:dyDescent="0.2">
      <c r="A170" s="5" t="s">
        <v>74</v>
      </c>
      <c r="B170" s="8" t="s">
        <v>60</v>
      </c>
      <c r="C170" s="11">
        <v>2656.8719999999998</v>
      </c>
      <c r="D170" s="11">
        <v>1712.0419999999999</v>
      </c>
      <c r="E170" s="49"/>
      <c r="F170" s="50"/>
    </row>
    <row r="171" spans="1:6" s="40" customFormat="1" x14ac:dyDescent="0.2">
      <c r="A171" s="5" t="s">
        <v>353</v>
      </c>
      <c r="B171" s="8" t="s">
        <v>73</v>
      </c>
      <c r="C171" s="11">
        <v>562.947</v>
      </c>
      <c r="D171" s="11">
        <v>562.947</v>
      </c>
      <c r="E171" s="49"/>
      <c r="F171" s="50"/>
    </row>
    <row r="172" spans="1:6" s="40" customFormat="1" x14ac:dyDescent="0.2">
      <c r="A172" s="56" t="s">
        <v>354</v>
      </c>
      <c r="B172" s="8" t="s">
        <v>60</v>
      </c>
      <c r="C172" s="11">
        <v>7272.2430000000004</v>
      </c>
      <c r="D172" s="11">
        <v>7272.2430000000004</v>
      </c>
      <c r="E172" s="49"/>
      <c r="F172" s="50"/>
    </row>
    <row r="173" spans="1:6" s="40" customFormat="1" ht="22.5" x14ac:dyDescent="0.2">
      <c r="A173" s="56" t="s">
        <v>355</v>
      </c>
      <c r="B173" s="66" t="s">
        <v>60</v>
      </c>
      <c r="C173" s="67">
        <v>2210</v>
      </c>
      <c r="D173" s="67">
        <v>425</v>
      </c>
      <c r="E173" s="49"/>
      <c r="F173" s="50"/>
    </row>
    <row r="174" spans="1:6" s="40" customFormat="1" ht="23.25" customHeight="1" x14ac:dyDescent="0.2">
      <c r="A174" s="5" t="s">
        <v>356</v>
      </c>
      <c r="B174" s="8" t="s">
        <v>60</v>
      </c>
      <c r="C174" s="11">
        <v>1000</v>
      </c>
      <c r="D174" s="11">
        <v>1000</v>
      </c>
      <c r="E174" s="49"/>
      <c r="F174" s="50"/>
    </row>
    <row r="175" spans="1:6" s="40" customFormat="1" ht="49.5" customHeight="1" x14ac:dyDescent="0.2">
      <c r="A175" s="5" t="s">
        <v>357</v>
      </c>
      <c r="B175" s="8" t="s">
        <v>60</v>
      </c>
      <c r="C175" s="11">
        <v>18159.045999999998</v>
      </c>
      <c r="D175" s="11">
        <v>720.05</v>
      </c>
      <c r="E175" s="49"/>
      <c r="F175" s="50"/>
    </row>
    <row r="176" spans="1:6" s="22" customFormat="1" ht="17.25" customHeight="1" x14ac:dyDescent="0.2">
      <c r="A176" s="6" t="s">
        <v>41</v>
      </c>
      <c r="B176" s="7" t="s">
        <v>61</v>
      </c>
      <c r="C176" s="10">
        <f>SUM(C177+C193+C197+C199+C201+C195+C203+C205)</f>
        <v>1167678.6959999998</v>
      </c>
      <c r="D176" s="10">
        <f>SUM(D177+D193+D197+D199+D201+D195+D203+D205)</f>
        <v>1166298.4209999999</v>
      </c>
      <c r="E176" s="42"/>
      <c r="F176" s="43"/>
    </row>
    <row r="177" spans="1:6" s="22" customFormat="1" ht="22.5" customHeight="1" x14ac:dyDescent="0.2">
      <c r="A177" s="51" t="s">
        <v>42</v>
      </c>
      <c r="B177" s="52" t="s">
        <v>62</v>
      </c>
      <c r="C177" s="10">
        <f>SUM(C178)</f>
        <v>1100674.608</v>
      </c>
      <c r="D177" s="10">
        <f>SUM(D178)</f>
        <v>1101534.7</v>
      </c>
      <c r="E177" s="42"/>
      <c r="F177" s="43"/>
    </row>
    <row r="178" spans="1:6" s="38" customFormat="1" ht="24.75" customHeight="1" x14ac:dyDescent="0.2">
      <c r="A178" s="3" t="s">
        <v>43</v>
      </c>
      <c r="B178" s="53" t="s">
        <v>63</v>
      </c>
      <c r="C178" s="12">
        <f>SUM(C179:C192)</f>
        <v>1100674.608</v>
      </c>
      <c r="D178" s="12">
        <f>SUM(D179:D192)</f>
        <v>1101534.7</v>
      </c>
      <c r="E178" s="42"/>
      <c r="F178" s="43"/>
    </row>
    <row r="179" spans="1:6" s="38" customFormat="1" ht="25.5" customHeight="1" x14ac:dyDescent="0.2">
      <c r="A179" s="70" t="s">
        <v>358</v>
      </c>
      <c r="B179" s="8" t="s">
        <v>64</v>
      </c>
      <c r="C179" s="11">
        <v>631133.10499999998</v>
      </c>
      <c r="D179" s="11">
        <v>631133.10499999998</v>
      </c>
      <c r="E179" s="42"/>
      <c r="F179" s="43"/>
    </row>
    <row r="180" spans="1:6" s="38" customFormat="1" ht="24.75" customHeight="1" x14ac:dyDescent="0.2">
      <c r="A180" s="71" t="s">
        <v>359</v>
      </c>
      <c r="B180" s="8" t="s">
        <v>263</v>
      </c>
      <c r="C180" s="11">
        <v>33790.9</v>
      </c>
      <c r="D180" s="11">
        <v>33790.9</v>
      </c>
      <c r="E180" s="42"/>
      <c r="F180" s="43"/>
    </row>
    <row r="181" spans="1:6" s="38" customFormat="1" ht="15" customHeight="1" x14ac:dyDescent="0.2">
      <c r="A181" s="71" t="s">
        <v>360</v>
      </c>
      <c r="B181" s="8" t="s">
        <v>65</v>
      </c>
      <c r="C181" s="11">
        <v>888.62800000000004</v>
      </c>
      <c r="D181" s="11">
        <v>888.62800000000004</v>
      </c>
      <c r="E181" s="42"/>
      <c r="F181" s="43"/>
    </row>
    <row r="182" spans="1:6" s="38" customFormat="1" ht="24.75" customHeight="1" x14ac:dyDescent="0.2">
      <c r="A182" s="57" t="s">
        <v>361</v>
      </c>
      <c r="B182" s="8" t="s">
        <v>64</v>
      </c>
      <c r="C182" s="11">
        <v>4095.866</v>
      </c>
      <c r="D182" s="11">
        <v>4095.866</v>
      </c>
      <c r="E182" s="42"/>
      <c r="F182" s="43"/>
    </row>
    <row r="183" spans="1:6" s="38" customFormat="1" ht="24.75" customHeight="1" x14ac:dyDescent="0.2">
      <c r="A183" s="57" t="s">
        <v>362</v>
      </c>
      <c r="B183" s="8" t="s">
        <v>65</v>
      </c>
      <c r="C183" s="11">
        <v>1.4E-2</v>
      </c>
      <c r="D183" s="11">
        <v>1.4E-2</v>
      </c>
      <c r="E183" s="42"/>
      <c r="F183" s="43"/>
    </row>
    <row r="184" spans="1:6" s="38" customFormat="1" ht="15.75" customHeight="1" x14ac:dyDescent="0.2">
      <c r="A184" s="57" t="s">
        <v>363</v>
      </c>
      <c r="B184" s="8" t="s">
        <v>65</v>
      </c>
      <c r="C184" s="11">
        <v>2085.1010000000001</v>
      </c>
      <c r="D184" s="11">
        <v>1850.9880000000001</v>
      </c>
      <c r="E184" s="42"/>
      <c r="F184" s="43"/>
    </row>
    <row r="185" spans="1:6" s="38" customFormat="1" ht="15.75" customHeight="1" x14ac:dyDescent="0.2">
      <c r="A185" s="56" t="s">
        <v>225</v>
      </c>
      <c r="B185" s="8" t="s">
        <v>64</v>
      </c>
      <c r="C185" s="11">
        <v>14290</v>
      </c>
      <c r="D185" s="11">
        <v>11400</v>
      </c>
      <c r="E185" s="42"/>
      <c r="F185" s="43"/>
    </row>
    <row r="186" spans="1:6" s="38" customFormat="1" ht="24.75" customHeight="1" x14ac:dyDescent="0.2">
      <c r="A186" s="56" t="s">
        <v>226</v>
      </c>
      <c r="B186" s="8" t="s">
        <v>64</v>
      </c>
      <c r="C186" s="11">
        <v>13047.33</v>
      </c>
      <c r="D186" s="11">
        <v>13047.33</v>
      </c>
      <c r="E186" s="42"/>
      <c r="F186" s="43"/>
    </row>
    <row r="187" spans="1:6" s="38" customFormat="1" ht="13.5" customHeight="1" x14ac:dyDescent="0.2">
      <c r="A187" s="56" t="s">
        <v>364</v>
      </c>
      <c r="B187" s="8" t="s">
        <v>65</v>
      </c>
      <c r="C187" s="11">
        <v>3.387</v>
      </c>
      <c r="D187" s="11"/>
      <c r="E187" s="42"/>
      <c r="F187" s="43"/>
    </row>
    <row r="188" spans="1:6" s="22" customFormat="1" ht="22.5" customHeight="1" x14ac:dyDescent="0.2">
      <c r="A188" s="56" t="s">
        <v>75</v>
      </c>
      <c r="B188" s="8" t="s">
        <v>65</v>
      </c>
      <c r="C188" s="11">
        <v>130823.56</v>
      </c>
      <c r="D188" s="11">
        <v>135446.38699999999</v>
      </c>
      <c r="E188" s="42"/>
      <c r="F188" s="43"/>
    </row>
    <row r="189" spans="1:6" s="35" customFormat="1" ht="22.5" x14ac:dyDescent="0.2">
      <c r="A189" s="56" t="s">
        <v>227</v>
      </c>
      <c r="B189" s="8" t="s">
        <v>65</v>
      </c>
      <c r="C189" s="11">
        <v>4170.6220000000003</v>
      </c>
      <c r="D189" s="11">
        <v>4170.6220000000003</v>
      </c>
      <c r="E189" s="42"/>
      <c r="F189" s="43"/>
    </row>
    <row r="190" spans="1:6" s="35" customFormat="1" ht="22.5" x14ac:dyDescent="0.2">
      <c r="A190" s="57" t="s">
        <v>365</v>
      </c>
      <c r="B190" s="8" t="s">
        <v>64</v>
      </c>
      <c r="C190" s="11">
        <v>234150.87299999999</v>
      </c>
      <c r="D190" s="11">
        <v>234150.87299999999</v>
      </c>
      <c r="E190" s="42"/>
      <c r="F190" s="43"/>
    </row>
    <row r="191" spans="1:6" s="35" customFormat="1" ht="24" customHeight="1" x14ac:dyDescent="0.2">
      <c r="A191" s="56" t="s">
        <v>366</v>
      </c>
      <c r="B191" s="8" t="s">
        <v>65</v>
      </c>
      <c r="C191" s="11">
        <v>32057.289000000001</v>
      </c>
      <c r="D191" s="11">
        <v>31559.987000000001</v>
      </c>
      <c r="E191" s="42"/>
      <c r="F191" s="43"/>
    </row>
    <row r="192" spans="1:6" s="35" customFormat="1" ht="63.75" customHeight="1" x14ac:dyDescent="0.2">
      <c r="A192" s="56" t="s">
        <v>367</v>
      </c>
      <c r="B192" s="8" t="s">
        <v>65</v>
      </c>
      <c r="C192" s="11">
        <v>137.93299999999999</v>
      </c>
      <c r="D192" s="11"/>
      <c r="E192" s="42"/>
      <c r="F192" s="43"/>
    </row>
    <row r="193" spans="1:6" s="35" customFormat="1" ht="37.5" customHeight="1" x14ac:dyDescent="0.2">
      <c r="A193" s="3" t="s">
        <v>397</v>
      </c>
      <c r="B193" s="53" t="s">
        <v>66</v>
      </c>
      <c r="C193" s="12">
        <f>C194</f>
        <v>9771.5149999999994</v>
      </c>
      <c r="D193" s="12">
        <f>D194</f>
        <v>7531.1480000000001</v>
      </c>
      <c r="E193" s="42"/>
      <c r="F193" s="43"/>
    </row>
    <row r="194" spans="1:6" s="34" customFormat="1" ht="37.5" customHeight="1" x14ac:dyDescent="0.2">
      <c r="A194" s="5" t="s">
        <v>398</v>
      </c>
      <c r="B194" s="8" t="s">
        <v>67</v>
      </c>
      <c r="C194" s="11">
        <v>9771.5149999999994</v>
      </c>
      <c r="D194" s="11">
        <v>7531.1480000000001</v>
      </c>
      <c r="E194" s="42"/>
      <c r="F194" s="43"/>
    </row>
    <row r="195" spans="1:6" s="34" customFormat="1" ht="35.25" customHeight="1" x14ac:dyDescent="0.2">
      <c r="A195" s="3" t="s">
        <v>229</v>
      </c>
      <c r="B195" s="53" t="s">
        <v>230</v>
      </c>
      <c r="C195" s="12">
        <f>C196</f>
        <v>17474.7</v>
      </c>
      <c r="D195" s="12">
        <f>D196</f>
        <v>17474.7</v>
      </c>
      <c r="E195" s="42"/>
      <c r="F195" s="43"/>
    </row>
    <row r="196" spans="1:6" s="34" customFormat="1" ht="33.75" customHeight="1" x14ac:dyDescent="0.2">
      <c r="A196" s="5" t="s">
        <v>228</v>
      </c>
      <c r="B196" s="8" t="s">
        <v>264</v>
      </c>
      <c r="C196" s="11">
        <v>17474.7</v>
      </c>
      <c r="D196" s="11">
        <v>17474.7</v>
      </c>
      <c r="E196" s="42"/>
      <c r="F196" s="43"/>
    </row>
    <row r="197" spans="1:6" s="34" customFormat="1" ht="24.75" customHeight="1" x14ac:dyDescent="0.2">
      <c r="A197" s="3" t="s">
        <v>44</v>
      </c>
      <c r="B197" s="53" t="s">
        <v>68</v>
      </c>
      <c r="C197" s="12">
        <f>C198</f>
        <v>7.5430000000000001</v>
      </c>
      <c r="D197" s="12">
        <f>D198</f>
        <v>7.5430000000000001</v>
      </c>
      <c r="E197" s="42"/>
      <c r="F197" s="43"/>
    </row>
    <row r="198" spans="1:6" s="34" customFormat="1" ht="21.75" customHeight="1" x14ac:dyDescent="0.2">
      <c r="A198" s="5" t="s">
        <v>368</v>
      </c>
      <c r="B198" s="8" t="s">
        <v>69</v>
      </c>
      <c r="C198" s="11">
        <v>7.5430000000000001</v>
      </c>
      <c r="D198" s="11">
        <v>7.5430000000000001</v>
      </c>
      <c r="E198" s="42"/>
      <c r="F198" s="43"/>
    </row>
    <row r="199" spans="1:6" s="34" customFormat="1" ht="23.25" customHeight="1" x14ac:dyDescent="0.2">
      <c r="A199" s="3" t="s">
        <v>369</v>
      </c>
      <c r="B199" s="53" t="s">
        <v>76</v>
      </c>
      <c r="C199" s="12">
        <f>C200</f>
        <v>34492.15</v>
      </c>
      <c r="D199" s="12">
        <f>D200</f>
        <v>34492.15</v>
      </c>
      <c r="E199" s="42"/>
      <c r="F199" s="43"/>
    </row>
    <row r="200" spans="1:6" s="34" customFormat="1" ht="22.5" customHeight="1" x14ac:dyDescent="0.2">
      <c r="A200" s="5" t="s">
        <v>77</v>
      </c>
      <c r="B200" s="8" t="s">
        <v>78</v>
      </c>
      <c r="C200" s="11">
        <v>34492.15</v>
      </c>
      <c r="D200" s="11">
        <v>34492.15</v>
      </c>
      <c r="E200" s="42"/>
      <c r="F200" s="43"/>
    </row>
    <row r="201" spans="1:6" s="40" customFormat="1" ht="15" customHeight="1" x14ac:dyDescent="0.2">
      <c r="A201" s="3" t="s">
        <v>28</v>
      </c>
      <c r="B201" s="53" t="s">
        <v>70</v>
      </c>
      <c r="C201" s="12">
        <f>C202</f>
        <v>2282.2979999999998</v>
      </c>
      <c r="D201" s="12">
        <f>D202</f>
        <v>2282.2979999999998</v>
      </c>
      <c r="E201" s="42"/>
      <c r="F201" s="43"/>
    </row>
    <row r="202" spans="1:6" s="40" customFormat="1" ht="15.75" customHeight="1" x14ac:dyDescent="0.2">
      <c r="A202" s="5" t="s">
        <v>28</v>
      </c>
      <c r="B202" s="8" t="s">
        <v>71</v>
      </c>
      <c r="C202" s="11">
        <v>2282.2979999999998</v>
      </c>
      <c r="D202" s="11">
        <v>2282.2979999999998</v>
      </c>
      <c r="E202" s="42"/>
      <c r="F202" s="43"/>
    </row>
    <row r="203" spans="1:6" s="40" customFormat="1" ht="15" customHeight="1" x14ac:dyDescent="0.2">
      <c r="A203" s="3" t="s">
        <v>231</v>
      </c>
      <c r="B203" s="53" t="s">
        <v>232</v>
      </c>
      <c r="C203" s="12">
        <f>C204</f>
        <v>2430.98</v>
      </c>
      <c r="D203" s="12">
        <f>D204</f>
        <v>2430.98</v>
      </c>
      <c r="E203" s="49"/>
      <c r="F203" s="50"/>
    </row>
    <row r="204" spans="1:6" s="40" customFormat="1" ht="15.75" customHeight="1" x14ac:dyDescent="0.2">
      <c r="A204" s="5" t="s">
        <v>233</v>
      </c>
      <c r="B204" s="8" t="s">
        <v>234</v>
      </c>
      <c r="C204" s="11">
        <v>2430.98</v>
      </c>
      <c r="D204" s="11">
        <v>2430.98</v>
      </c>
      <c r="E204" s="49"/>
      <c r="F204" s="50"/>
    </row>
    <row r="205" spans="1:6" s="40" customFormat="1" ht="15" customHeight="1" x14ac:dyDescent="0.2">
      <c r="A205" s="3" t="s">
        <v>235</v>
      </c>
      <c r="B205" s="53" t="s">
        <v>237</v>
      </c>
      <c r="C205" s="12">
        <f>C206</f>
        <v>544.90200000000004</v>
      </c>
      <c r="D205" s="12">
        <f>D206</f>
        <v>544.90200000000004</v>
      </c>
      <c r="E205" s="42"/>
      <c r="F205" s="43"/>
    </row>
    <row r="206" spans="1:6" s="40" customFormat="1" ht="15.75" customHeight="1" x14ac:dyDescent="0.2">
      <c r="A206" s="5" t="s">
        <v>236</v>
      </c>
      <c r="B206" s="32" t="s">
        <v>267</v>
      </c>
      <c r="C206" s="11">
        <v>544.90200000000004</v>
      </c>
      <c r="D206" s="11">
        <v>544.90200000000004</v>
      </c>
      <c r="E206" s="42"/>
      <c r="F206" s="43"/>
    </row>
    <row r="207" spans="1:6" s="34" customFormat="1" x14ac:dyDescent="0.2">
      <c r="A207" s="6" t="s">
        <v>2</v>
      </c>
      <c r="B207" s="7" t="s">
        <v>72</v>
      </c>
      <c r="C207" s="10">
        <f>SUM(C208+C210+C212+C214)</f>
        <v>175920.48699999999</v>
      </c>
      <c r="D207" s="10">
        <f>SUM(D208+D210+D212+D214)</f>
        <v>171067.46400000001</v>
      </c>
      <c r="E207" s="42"/>
      <c r="F207" s="43"/>
    </row>
    <row r="208" spans="1:6" s="40" customFormat="1" ht="24" customHeight="1" x14ac:dyDescent="0.2">
      <c r="A208" s="3" t="s">
        <v>370</v>
      </c>
      <c r="B208" s="9" t="s">
        <v>265</v>
      </c>
      <c r="C208" s="13">
        <f>SUM(C209)</f>
        <v>6261</v>
      </c>
      <c r="D208" s="13">
        <f>SUM(D209)</f>
        <v>4996.3320000000003</v>
      </c>
      <c r="E208" s="49"/>
      <c r="F208" s="50"/>
    </row>
    <row r="209" spans="1:6" s="40" customFormat="1" ht="23.25" customHeight="1" x14ac:dyDescent="0.2">
      <c r="A209" s="5" t="s">
        <v>266</v>
      </c>
      <c r="B209" s="36" t="s">
        <v>268</v>
      </c>
      <c r="C209" s="14">
        <v>6261</v>
      </c>
      <c r="D209" s="11">
        <v>4996.3320000000003</v>
      </c>
      <c r="E209" s="49"/>
      <c r="F209" s="50"/>
    </row>
    <row r="210" spans="1:6" s="40" customFormat="1" ht="35.25" customHeight="1" x14ac:dyDescent="0.2">
      <c r="A210" s="3" t="s">
        <v>371</v>
      </c>
      <c r="B210" s="9" t="s">
        <v>372</v>
      </c>
      <c r="C210" s="13">
        <f>SUM(C211)</f>
        <v>654.48699999999997</v>
      </c>
      <c r="D210" s="13">
        <f>SUM(D211)</f>
        <v>654.48699999999997</v>
      </c>
      <c r="E210" s="49"/>
      <c r="F210" s="50"/>
    </row>
    <row r="211" spans="1:6" s="40" customFormat="1" ht="36.75" customHeight="1" x14ac:dyDescent="0.2">
      <c r="A211" s="5" t="s">
        <v>379</v>
      </c>
      <c r="B211" s="36" t="s">
        <v>373</v>
      </c>
      <c r="C211" s="14">
        <v>654.48699999999997</v>
      </c>
      <c r="D211" s="14">
        <v>654.48699999999997</v>
      </c>
      <c r="E211" s="49"/>
      <c r="F211" s="50"/>
    </row>
    <row r="212" spans="1:6" s="40" customFormat="1" ht="52.5" customHeight="1" x14ac:dyDescent="0.2">
      <c r="A212" s="3" t="s">
        <v>374</v>
      </c>
      <c r="B212" s="9" t="s">
        <v>201</v>
      </c>
      <c r="C212" s="13">
        <f>SUM(C213)</f>
        <v>31005</v>
      </c>
      <c r="D212" s="13">
        <f>SUM(D213)</f>
        <v>28930.646000000001</v>
      </c>
      <c r="E212" s="49"/>
      <c r="F212" s="50"/>
    </row>
    <row r="213" spans="1:6" s="40" customFormat="1" ht="63" customHeight="1" x14ac:dyDescent="0.2">
      <c r="A213" s="5" t="s">
        <v>375</v>
      </c>
      <c r="B213" s="36" t="s">
        <v>200</v>
      </c>
      <c r="C213" s="14">
        <v>31005</v>
      </c>
      <c r="D213" s="14">
        <v>28930.646000000001</v>
      </c>
      <c r="E213" s="49"/>
      <c r="F213" s="50"/>
    </row>
    <row r="214" spans="1:6" s="40" customFormat="1" ht="13.5" customHeight="1" x14ac:dyDescent="0.2">
      <c r="A214" s="3" t="s">
        <v>376</v>
      </c>
      <c r="B214" s="9" t="s">
        <v>79</v>
      </c>
      <c r="C214" s="13">
        <f>SUM(C215)</f>
        <v>138000</v>
      </c>
      <c r="D214" s="13">
        <f>SUM(D215)</f>
        <v>136485.99900000001</v>
      </c>
      <c r="E214" s="49"/>
      <c r="F214" s="50"/>
    </row>
    <row r="215" spans="1:6" s="40" customFormat="1" ht="24.75" customHeight="1" x14ac:dyDescent="0.2">
      <c r="A215" s="5" t="s">
        <v>377</v>
      </c>
      <c r="B215" s="36" t="s">
        <v>80</v>
      </c>
      <c r="C215" s="14">
        <v>138000</v>
      </c>
      <c r="D215" s="14">
        <v>136485.99900000001</v>
      </c>
      <c r="E215" s="49"/>
      <c r="F215" s="50"/>
    </row>
    <row r="216" spans="1:6" s="34" customFormat="1" x14ac:dyDescent="0.2">
      <c r="A216" s="6" t="s">
        <v>238</v>
      </c>
      <c r="B216" s="7" t="s">
        <v>242</v>
      </c>
      <c r="C216" s="10">
        <f>SUM(C217)</f>
        <v>4750.8310000000001</v>
      </c>
      <c r="D216" s="10">
        <f>SUM(D217)</f>
        <v>4746.0810000000001</v>
      </c>
      <c r="E216" s="42"/>
      <c r="F216" s="43"/>
    </row>
    <row r="217" spans="1:6" s="34" customFormat="1" ht="14.25" customHeight="1" x14ac:dyDescent="0.2">
      <c r="A217" s="3" t="s">
        <v>239</v>
      </c>
      <c r="B217" s="9" t="s">
        <v>240</v>
      </c>
      <c r="C217" s="13">
        <f>SUM(C218:C220)</f>
        <v>4750.8310000000001</v>
      </c>
      <c r="D217" s="13">
        <f>SUM(D218:D220)</f>
        <v>4746.0810000000001</v>
      </c>
      <c r="E217" s="42"/>
      <c r="F217" s="43"/>
    </row>
    <row r="218" spans="1:6" s="34" customFormat="1" ht="14.25" customHeight="1" x14ac:dyDescent="0.2">
      <c r="A218" s="5" t="s">
        <v>239</v>
      </c>
      <c r="B218" s="36" t="s">
        <v>269</v>
      </c>
      <c r="C218" s="14">
        <v>900</v>
      </c>
      <c r="D218" s="14">
        <v>900</v>
      </c>
      <c r="E218" s="42"/>
      <c r="F218" s="43"/>
    </row>
    <row r="219" spans="1:6" s="34" customFormat="1" ht="14.25" customHeight="1" x14ac:dyDescent="0.2">
      <c r="A219" s="5" t="s">
        <v>239</v>
      </c>
      <c r="B219" s="36" t="s">
        <v>378</v>
      </c>
      <c r="C219" s="14">
        <v>560</v>
      </c>
      <c r="D219" s="14">
        <v>560</v>
      </c>
      <c r="E219" s="42"/>
      <c r="F219" s="43"/>
    </row>
    <row r="220" spans="1:6" s="34" customFormat="1" ht="14.25" customHeight="1" x14ac:dyDescent="0.2">
      <c r="A220" s="5" t="s">
        <v>239</v>
      </c>
      <c r="B220" s="36" t="s">
        <v>241</v>
      </c>
      <c r="C220" s="14">
        <v>3290.8310000000001</v>
      </c>
      <c r="D220" s="14">
        <v>3286.0810000000001</v>
      </c>
      <c r="E220" s="42"/>
      <c r="F220" s="43"/>
    </row>
    <row r="221" spans="1:6" s="23" customFormat="1" ht="15.75" x14ac:dyDescent="0.25">
      <c r="A221" s="33" t="s">
        <v>123</v>
      </c>
      <c r="B221" s="16" t="s">
        <v>124</v>
      </c>
      <c r="C221" s="17">
        <f>C9+C131</f>
        <v>3872635.2559999996</v>
      </c>
      <c r="D221" s="17">
        <f>D9+D131</f>
        <v>3790625.5630000001</v>
      </c>
      <c r="E221" s="42"/>
      <c r="F221" s="43"/>
    </row>
    <row r="222" spans="1:6" s="23" customFormat="1" x14ac:dyDescent="0.2">
      <c r="A222" s="41"/>
      <c r="B222" s="41"/>
      <c r="C222" s="41"/>
      <c r="D222" s="41"/>
    </row>
    <row r="223" spans="1:6" s="23" customFormat="1" x14ac:dyDescent="0.2">
      <c r="A223" s="41"/>
      <c r="B223" s="41"/>
      <c r="C223" s="41"/>
      <c r="D223" s="41"/>
    </row>
    <row r="224" spans="1:6" s="23" customFormat="1" x14ac:dyDescent="0.2">
      <c r="A224" s="41"/>
      <c r="B224" s="41"/>
      <c r="C224" s="41"/>
      <c r="D224" s="41"/>
    </row>
    <row r="225" spans="1:4" s="23" customFormat="1" x14ac:dyDescent="0.2">
      <c r="A225" s="41"/>
      <c r="B225" s="41"/>
      <c r="C225" s="41"/>
      <c r="D225" s="41"/>
    </row>
    <row r="226" spans="1:4" s="23" customFormat="1" x14ac:dyDescent="0.2">
      <c r="A226" s="41"/>
      <c r="B226" s="41"/>
      <c r="C226" s="41"/>
      <c r="D226" s="41"/>
    </row>
    <row r="227" spans="1:4" s="23" customFormat="1" x14ac:dyDescent="0.2">
      <c r="A227" s="41"/>
      <c r="B227" s="41"/>
      <c r="C227" s="41"/>
      <c r="D227" s="41"/>
    </row>
    <row r="228" spans="1:4" s="23" customFormat="1" x14ac:dyDescent="0.2">
      <c r="A228" s="41"/>
      <c r="B228" s="41"/>
      <c r="C228" s="41"/>
      <c r="D228" s="41"/>
    </row>
    <row r="229" spans="1:4" s="23" customFormat="1" x14ac:dyDescent="0.2">
      <c r="A229" s="41"/>
      <c r="B229" s="41"/>
      <c r="C229" s="41"/>
      <c r="D229" s="41"/>
    </row>
    <row r="230" spans="1:4" s="23" customFormat="1" x14ac:dyDescent="0.2">
      <c r="A230" s="41"/>
      <c r="B230" s="41"/>
      <c r="C230" s="41"/>
      <c r="D230" s="41"/>
    </row>
    <row r="231" spans="1:4" s="23" customFormat="1" x14ac:dyDescent="0.2">
      <c r="A231" s="41"/>
      <c r="B231" s="41"/>
      <c r="C231" s="41"/>
      <c r="D231" s="41"/>
    </row>
    <row r="232" spans="1:4" s="23" customFormat="1" x14ac:dyDescent="0.2">
      <c r="A232" s="41"/>
      <c r="B232" s="41"/>
      <c r="C232" s="41"/>
      <c r="D232" s="41"/>
    </row>
    <row r="233" spans="1:4" s="23" customFormat="1" x14ac:dyDescent="0.2">
      <c r="A233" s="41"/>
      <c r="B233" s="41"/>
      <c r="C233" s="41"/>
      <c r="D233" s="41"/>
    </row>
    <row r="234" spans="1:4" s="23" customFormat="1" x14ac:dyDescent="0.2">
      <c r="A234" s="41"/>
      <c r="B234" s="41"/>
      <c r="C234" s="41"/>
      <c r="D234" s="41"/>
    </row>
    <row r="235" spans="1:4" s="23" customFormat="1" x14ac:dyDescent="0.2">
      <c r="A235" s="41"/>
      <c r="B235" s="41"/>
      <c r="C235" s="41"/>
      <c r="D235" s="41"/>
    </row>
    <row r="236" spans="1:4" s="23" customFormat="1" x14ac:dyDescent="0.2">
      <c r="A236" s="41"/>
      <c r="B236" s="41"/>
      <c r="C236" s="41"/>
      <c r="D236" s="41"/>
    </row>
    <row r="237" spans="1:4" s="23" customFormat="1" x14ac:dyDescent="0.2">
      <c r="A237" s="41"/>
      <c r="B237" s="41"/>
      <c r="C237" s="41"/>
      <c r="D237" s="41"/>
    </row>
    <row r="238" spans="1:4" s="23" customFormat="1" x14ac:dyDescent="0.2">
      <c r="A238" s="41"/>
      <c r="B238" s="41"/>
      <c r="C238" s="41"/>
      <c r="D238" s="41"/>
    </row>
    <row r="239" spans="1:4" s="23" customFormat="1" x14ac:dyDescent="0.2">
      <c r="A239" s="41"/>
      <c r="B239" s="41"/>
      <c r="C239" s="41"/>
      <c r="D239" s="41"/>
    </row>
    <row r="240" spans="1:4" s="23" customFormat="1" x14ac:dyDescent="0.2">
      <c r="A240" s="41"/>
      <c r="B240" s="41"/>
      <c r="C240" s="41"/>
      <c r="D240" s="41"/>
    </row>
    <row r="241" spans="1:4" s="23" customFormat="1" x14ac:dyDescent="0.2">
      <c r="A241" s="41"/>
      <c r="B241" s="41"/>
      <c r="C241" s="41"/>
      <c r="D241" s="41"/>
    </row>
    <row r="242" spans="1:4" s="23" customFormat="1" x14ac:dyDescent="0.2">
      <c r="A242" s="41"/>
      <c r="B242" s="41"/>
      <c r="C242" s="41"/>
      <c r="D242" s="41"/>
    </row>
    <row r="243" spans="1:4" s="23" customFormat="1" x14ac:dyDescent="0.2">
      <c r="A243" s="41"/>
      <c r="B243" s="41"/>
      <c r="C243" s="41"/>
      <c r="D243" s="41"/>
    </row>
    <row r="244" spans="1:4" s="23" customFormat="1" x14ac:dyDescent="0.2">
      <c r="A244" s="41"/>
      <c r="B244" s="41"/>
      <c r="C244" s="41"/>
      <c r="D244" s="41"/>
    </row>
    <row r="245" spans="1:4" s="23" customFormat="1" x14ac:dyDescent="0.2">
      <c r="A245" s="41"/>
      <c r="B245" s="41"/>
      <c r="C245" s="41"/>
      <c r="D245" s="41"/>
    </row>
    <row r="246" spans="1:4" s="23" customFormat="1" x14ac:dyDescent="0.2">
      <c r="A246" s="41"/>
      <c r="B246" s="41"/>
      <c r="C246" s="41"/>
      <c r="D246" s="41"/>
    </row>
    <row r="247" spans="1:4" s="23" customFormat="1" x14ac:dyDescent="0.2">
      <c r="A247" s="41"/>
      <c r="B247" s="41"/>
      <c r="C247" s="41"/>
      <c r="D247" s="41"/>
    </row>
    <row r="248" spans="1:4" s="23" customFormat="1" x14ac:dyDescent="0.2">
      <c r="A248" s="41"/>
      <c r="B248" s="41"/>
      <c r="C248" s="41"/>
      <c r="D248" s="41"/>
    </row>
    <row r="249" spans="1:4" s="23" customFormat="1" x14ac:dyDescent="0.2">
      <c r="A249" s="41"/>
      <c r="B249" s="41"/>
      <c r="C249" s="41"/>
      <c r="D249" s="41"/>
    </row>
    <row r="250" spans="1:4" s="23" customFormat="1" x14ac:dyDescent="0.2">
      <c r="A250" s="41"/>
      <c r="B250" s="41"/>
      <c r="C250" s="41"/>
      <c r="D250" s="41"/>
    </row>
    <row r="251" spans="1:4" s="23" customFormat="1" x14ac:dyDescent="0.2">
      <c r="A251" s="41"/>
      <c r="B251" s="41"/>
      <c r="C251" s="41"/>
      <c r="D251" s="41"/>
    </row>
    <row r="252" spans="1:4" s="23" customFormat="1" x14ac:dyDescent="0.2">
      <c r="A252" s="41"/>
      <c r="B252" s="41"/>
      <c r="C252" s="41"/>
      <c r="D252" s="41"/>
    </row>
    <row r="253" spans="1:4" s="23" customFormat="1" x14ac:dyDescent="0.2">
      <c r="A253" s="41"/>
      <c r="B253" s="41"/>
      <c r="C253" s="41"/>
      <c r="D253" s="41"/>
    </row>
    <row r="254" spans="1:4" s="23" customFormat="1" x14ac:dyDescent="0.2">
      <c r="A254" s="41"/>
      <c r="B254" s="41"/>
      <c r="C254" s="41"/>
      <c r="D254" s="41"/>
    </row>
    <row r="255" spans="1:4" s="23" customFormat="1" x14ac:dyDescent="0.2">
      <c r="A255" s="41"/>
      <c r="B255" s="41"/>
      <c r="C255" s="41"/>
      <c r="D255" s="41"/>
    </row>
    <row r="256" spans="1:4" s="23" customFormat="1" x14ac:dyDescent="0.2">
      <c r="A256" s="41"/>
      <c r="B256" s="41"/>
      <c r="C256" s="41"/>
      <c r="D256" s="41"/>
    </row>
    <row r="257" spans="1:4" s="23" customFormat="1" x14ac:dyDescent="0.2">
      <c r="A257" s="41"/>
      <c r="B257" s="41"/>
      <c r="C257" s="41"/>
      <c r="D257" s="41"/>
    </row>
    <row r="258" spans="1:4" s="23" customFormat="1" x14ac:dyDescent="0.2">
      <c r="A258" s="41"/>
      <c r="B258" s="41"/>
      <c r="C258" s="41"/>
      <c r="D258" s="41"/>
    </row>
    <row r="259" spans="1:4" s="23" customFormat="1" x14ac:dyDescent="0.2">
      <c r="A259" s="41"/>
      <c r="B259" s="41"/>
      <c r="C259" s="41"/>
      <c r="D259" s="41"/>
    </row>
    <row r="260" spans="1:4" s="23" customFormat="1" x14ac:dyDescent="0.2">
      <c r="A260" s="41"/>
      <c r="B260" s="41"/>
      <c r="C260" s="41"/>
      <c r="D260" s="41"/>
    </row>
    <row r="261" spans="1:4" s="23" customFormat="1" x14ac:dyDescent="0.2">
      <c r="A261" s="41"/>
      <c r="B261" s="41"/>
      <c r="C261" s="41"/>
      <c r="D261" s="41"/>
    </row>
    <row r="262" spans="1:4" s="23" customFormat="1" x14ac:dyDescent="0.2">
      <c r="A262" s="41"/>
      <c r="B262" s="41"/>
      <c r="C262" s="41"/>
      <c r="D262" s="41"/>
    </row>
    <row r="263" spans="1:4" s="23" customFormat="1" x14ac:dyDescent="0.2">
      <c r="A263" s="41"/>
      <c r="B263" s="41"/>
      <c r="C263" s="41"/>
      <c r="D263" s="41"/>
    </row>
    <row r="264" spans="1:4" s="23" customFormat="1" x14ac:dyDescent="0.2">
      <c r="A264" s="41"/>
      <c r="B264" s="41"/>
      <c r="C264" s="41"/>
      <c r="D264" s="41"/>
    </row>
    <row r="265" spans="1:4" s="23" customFormat="1" x14ac:dyDescent="0.2">
      <c r="A265" s="41"/>
      <c r="B265" s="41"/>
      <c r="C265" s="41"/>
      <c r="D265" s="41"/>
    </row>
    <row r="266" spans="1:4" s="23" customFormat="1" x14ac:dyDescent="0.2">
      <c r="A266" s="41"/>
      <c r="B266" s="41"/>
      <c r="C266" s="41"/>
      <c r="D266" s="41"/>
    </row>
    <row r="267" spans="1:4" s="23" customFormat="1" x14ac:dyDescent="0.2">
      <c r="A267" s="41"/>
      <c r="B267" s="41"/>
      <c r="C267" s="41"/>
      <c r="D267" s="41"/>
    </row>
    <row r="268" spans="1:4" s="23" customFormat="1" x14ac:dyDescent="0.2">
      <c r="A268" s="41"/>
      <c r="B268" s="41"/>
      <c r="C268" s="41"/>
      <c r="D268" s="41"/>
    </row>
    <row r="269" spans="1:4" s="23" customFormat="1" x14ac:dyDescent="0.2">
      <c r="A269" s="41"/>
      <c r="B269" s="41"/>
      <c r="C269" s="41"/>
      <c r="D269" s="41"/>
    </row>
    <row r="270" spans="1:4" s="23" customFormat="1" x14ac:dyDescent="0.2">
      <c r="A270" s="41"/>
      <c r="B270" s="41"/>
      <c r="C270" s="41"/>
      <c r="D270" s="41"/>
    </row>
    <row r="271" spans="1:4" s="23" customFormat="1" x14ac:dyDescent="0.2">
      <c r="A271" s="41"/>
      <c r="B271" s="41"/>
      <c r="C271" s="41"/>
      <c r="D271" s="41"/>
    </row>
    <row r="272" spans="1:4" s="23" customFormat="1" x14ac:dyDescent="0.2">
      <c r="A272" s="41"/>
      <c r="B272" s="41"/>
      <c r="C272" s="41"/>
      <c r="D272" s="41"/>
    </row>
    <row r="273" spans="1:4" s="23" customFormat="1" x14ac:dyDescent="0.2">
      <c r="A273" s="41"/>
      <c r="B273" s="41"/>
      <c r="C273" s="41"/>
      <c r="D273" s="41"/>
    </row>
    <row r="274" spans="1:4" s="23" customFormat="1" x14ac:dyDescent="0.2">
      <c r="A274" s="41"/>
      <c r="B274" s="41"/>
      <c r="C274" s="41"/>
      <c r="D274" s="41"/>
    </row>
    <row r="275" spans="1:4" s="23" customFormat="1" x14ac:dyDescent="0.2">
      <c r="A275" s="41"/>
      <c r="B275" s="41"/>
      <c r="C275" s="41"/>
      <c r="D275" s="41"/>
    </row>
    <row r="276" spans="1:4" s="23" customFormat="1" x14ac:dyDescent="0.2">
      <c r="A276" s="41"/>
      <c r="B276" s="41"/>
      <c r="C276" s="41"/>
      <c r="D276" s="41"/>
    </row>
    <row r="277" spans="1:4" s="23" customFormat="1" x14ac:dyDescent="0.2">
      <c r="A277" s="41"/>
      <c r="B277" s="41"/>
      <c r="C277" s="41"/>
      <c r="D277" s="41"/>
    </row>
    <row r="278" spans="1:4" s="23" customFormat="1" x14ac:dyDescent="0.2">
      <c r="A278" s="41"/>
      <c r="B278" s="41"/>
      <c r="C278" s="41"/>
      <c r="D278" s="41"/>
    </row>
    <row r="279" spans="1:4" s="23" customFormat="1" x14ac:dyDescent="0.2">
      <c r="A279" s="41"/>
      <c r="B279" s="41"/>
      <c r="C279" s="41"/>
      <c r="D279" s="41"/>
    </row>
    <row r="280" spans="1:4" s="23" customFormat="1" x14ac:dyDescent="0.2">
      <c r="A280" s="41"/>
      <c r="B280" s="41"/>
      <c r="C280" s="41"/>
      <c r="D280" s="41"/>
    </row>
    <row r="281" spans="1:4" s="23" customFormat="1" x14ac:dyDescent="0.2">
      <c r="A281" s="41"/>
      <c r="B281" s="41"/>
      <c r="C281" s="41"/>
      <c r="D281" s="41"/>
    </row>
    <row r="282" spans="1:4" s="23" customFormat="1" x14ac:dyDescent="0.2">
      <c r="A282" s="41"/>
      <c r="B282" s="41"/>
      <c r="C282" s="41"/>
      <c r="D282" s="41"/>
    </row>
    <row r="283" spans="1:4" s="23" customFormat="1" x14ac:dyDescent="0.2">
      <c r="A283" s="41"/>
      <c r="B283" s="41"/>
      <c r="C283" s="41"/>
      <c r="D283" s="41"/>
    </row>
    <row r="284" spans="1:4" s="23" customFormat="1" x14ac:dyDescent="0.2">
      <c r="A284" s="41"/>
      <c r="B284" s="41"/>
      <c r="C284" s="41"/>
      <c r="D284" s="41"/>
    </row>
    <row r="285" spans="1:4" s="23" customFormat="1" x14ac:dyDescent="0.2">
      <c r="A285" s="41"/>
      <c r="B285" s="41"/>
      <c r="C285" s="41"/>
      <c r="D285" s="41"/>
    </row>
    <row r="286" spans="1:4" s="23" customFormat="1" x14ac:dyDescent="0.2">
      <c r="A286" s="41"/>
      <c r="B286" s="41"/>
      <c r="C286" s="41"/>
      <c r="D286" s="41"/>
    </row>
    <row r="287" spans="1:4" s="23" customFormat="1" x14ac:dyDescent="0.2">
      <c r="A287" s="41"/>
      <c r="B287" s="41"/>
      <c r="C287" s="41"/>
      <c r="D287" s="41"/>
    </row>
    <row r="288" spans="1:4" s="23" customFormat="1" x14ac:dyDescent="0.2">
      <c r="A288" s="41"/>
      <c r="B288" s="41"/>
      <c r="C288" s="41"/>
      <c r="D288" s="41"/>
    </row>
    <row r="289" spans="1:4" s="23" customFormat="1" x14ac:dyDescent="0.2">
      <c r="A289" s="41"/>
      <c r="B289" s="41"/>
      <c r="C289" s="41"/>
      <c r="D289" s="41"/>
    </row>
    <row r="290" spans="1:4" s="23" customFormat="1" x14ac:dyDescent="0.2">
      <c r="A290" s="41"/>
      <c r="B290" s="41"/>
      <c r="C290" s="41"/>
      <c r="D290" s="41"/>
    </row>
    <row r="291" spans="1:4" s="23" customFormat="1" x14ac:dyDescent="0.2">
      <c r="A291" s="41"/>
      <c r="B291" s="41"/>
      <c r="C291" s="41"/>
      <c r="D291" s="41"/>
    </row>
    <row r="292" spans="1:4" s="23" customFormat="1" x14ac:dyDescent="0.2">
      <c r="A292" s="41"/>
      <c r="B292" s="41"/>
      <c r="C292" s="41"/>
      <c r="D292" s="41"/>
    </row>
    <row r="293" spans="1:4" s="23" customFormat="1" x14ac:dyDescent="0.2">
      <c r="A293" s="41"/>
      <c r="B293" s="41"/>
      <c r="C293" s="41"/>
      <c r="D293" s="41"/>
    </row>
    <row r="294" spans="1:4" s="23" customFormat="1" x14ac:dyDescent="0.2">
      <c r="A294" s="41"/>
      <c r="B294" s="41"/>
      <c r="C294" s="41"/>
      <c r="D294" s="41"/>
    </row>
    <row r="295" spans="1:4" s="23" customFormat="1" x14ac:dyDescent="0.2">
      <c r="A295" s="41"/>
      <c r="B295" s="41"/>
      <c r="C295" s="41"/>
      <c r="D295" s="41"/>
    </row>
    <row r="296" spans="1:4" s="23" customFormat="1" x14ac:dyDescent="0.2">
      <c r="A296" s="41"/>
      <c r="B296" s="41"/>
      <c r="C296" s="41"/>
      <c r="D296" s="41"/>
    </row>
    <row r="297" spans="1:4" s="23" customFormat="1" x14ac:dyDescent="0.2">
      <c r="A297" s="41"/>
      <c r="B297" s="41"/>
      <c r="C297" s="41"/>
      <c r="D297" s="41"/>
    </row>
    <row r="298" spans="1:4" s="23" customFormat="1" x14ac:dyDescent="0.2">
      <c r="A298" s="41"/>
      <c r="B298" s="41"/>
      <c r="C298" s="41"/>
      <c r="D298" s="41"/>
    </row>
    <row r="299" spans="1:4" s="23" customFormat="1" x14ac:dyDescent="0.2">
      <c r="A299" s="41"/>
      <c r="B299" s="41"/>
      <c r="C299" s="41"/>
      <c r="D299" s="41"/>
    </row>
    <row r="300" spans="1:4" s="23" customFormat="1" x14ac:dyDescent="0.2">
      <c r="A300" s="41"/>
      <c r="B300" s="41"/>
      <c r="C300" s="41"/>
      <c r="D300" s="41"/>
    </row>
    <row r="301" spans="1:4" s="23" customFormat="1" x14ac:dyDescent="0.2">
      <c r="A301" s="41"/>
      <c r="B301" s="41"/>
      <c r="C301" s="41"/>
      <c r="D301" s="41"/>
    </row>
    <row r="302" spans="1:4" s="23" customFormat="1" x14ac:dyDescent="0.2">
      <c r="A302" s="41"/>
      <c r="B302" s="41"/>
      <c r="C302" s="41"/>
      <c r="D302" s="41"/>
    </row>
    <row r="303" spans="1:4" s="23" customFormat="1" x14ac:dyDescent="0.2">
      <c r="A303" s="41"/>
      <c r="B303" s="41"/>
      <c r="C303" s="41"/>
      <c r="D303" s="41"/>
    </row>
    <row r="304" spans="1:4" s="23" customFormat="1" x14ac:dyDescent="0.2">
      <c r="A304" s="41"/>
      <c r="B304" s="41"/>
      <c r="C304" s="41"/>
      <c r="D304" s="41"/>
    </row>
    <row r="305" spans="1:4" s="23" customFormat="1" x14ac:dyDescent="0.2">
      <c r="A305" s="41"/>
      <c r="B305" s="41"/>
      <c r="C305" s="41"/>
      <c r="D305" s="41"/>
    </row>
    <row r="306" spans="1:4" s="23" customFormat="1" x14ac:dyDescent="0.2">
      <c r="A306" s="41"/>
      <c r="B306" s="41"/>
      <c r="C306" s="41"/>
      <c r="D306" s="41"/>
    </row>
    <row r="307" spans="1:4" s="23" customFormat="1" x14ac:dyDescent="0.2">
      <c r="A307" s="41"/>
      <c r="B307" s="41"/>
      <c r="C307" s="41"/>
      <c r="D307" s="41"/>
    </row>
    <row r="308" spans="1:4" s="23" customFormat="1" x14ac:dyDescent="0.2">
      <c r="A308" s="41"/>
      <c r="B308" s="41"/>
      <c r="C308" s="41"/>
      <c r="D308" s="41"/>
    </row>
    <row r="309" spans="1:4" s="23" customFormat="1" x14ac:dyDescent="0.2">
      <c r="A309" s="41"/>
      <c r="B309" s="41"/>
      <c r="C309" s="41"/>
      <c r="D309" s="41"/>
    </row>
    <row r="310" spans="1:4" s="23" customFormat="1" x14ac:dyDescent="0.2">
      <c r="A310" s="41"/>
      <c r="B310" s="41"/>
      <c r="C310" s="41"/>
      <c r="D310" s="41"/>
    </row>
    <row r="311" spans="1:4" s="23" customFormat="1" x14ac:dyDescent="0.2">
      <c r="A311" s="41"/>
      <c r="B311" s="41"/>
      <c r="C311" s="41"/>
      <c r="D311" s="41"/>
    </row>
    <row r="312" spans="1:4" s="23" customFormat="1" x14ac:dyDescent="0.2">
      <c r="A312" s="41"/>
      <c r="B312" s="41"/>
      <c r="C312" s="41"/>
      <c r="D312" s="41"/>
    </row>
    <row r="313" spans="1:4" s="23" customFormat="1" x14ac:dyDescent="0.2">
      <c r="A313" s="41"/>
      <c r="B313" s="41"/>
      <c r="C313" s="41"/>
      <c r="D313" s="41"/>
    </row>
    <row r="314" spans="1:4" s="23" customFormat="1" x14ac:dyDescent="0.2">
      <c r="A314" s="41"/>
      <c r="B314" s="41"/>
      <c r="C314" s="41"/>
      <c r="D314" s="41"/>
    </row>
    <row r="315" spans="1:4" s="23" customFormat="1" x14ac:dyDescent="0.2">
      <c r="A315" s="41"/>
      <c r="B315" s="41"/>
      <c r="C315" s="41"/>
      <c r="D315" s="41"/>
    </row>
    <row r="316" spans="1:4" s="23" customFormat="1" x14ac:dyDescent="0.2">
      <c r="A316" s="41"/>
      <c r="B316" s="41"/>
      <c r="C316" s="41"/>
      <c r="D316" s="41"/>
    </row>
    <row r="317" spans="1:4" s="23" customFormat="1" x14ac:dyDescent="0.2">
      <c r="A317" s="41"/>
      <c r="B317" s="41"/>
      <c r="C317" s="41"/>
      <c r="D317" s="41"/>
    </row>
    <row r="318" spans="1:4" s="23" customFormat="1" x14ac:dyDescent="0.2">
      <c r="A318" s="41"/>
      <c r="B318" s="41"/>
      <c r="C318" s="41"/>
      <c r="D318" s="41"/>
    </row>
    <row r="319" spans="1:4" s="23" customFormat="1" x14ac:dyDescent="0.2">
      <c r="A319" s="41"/>
      <c r="B319" s="41"/>
      <c r="C319" s="41"/>
      <c r="D319" s="41"/>
    </row>
    <row r="320" spans="1:4" s="23" customFormat="1" x14ac:dyDescent="0.2">
      <c r="A320" s="41"/>
      <c r="B320" s="41"/>
      <c r="C320" s="41"/>
      <c r="D320" s="41"/>
    </row>
    <row r="321" spans="1:4" s="23" customFormat="1" x14ac:dyDescent="0.2">
      <c r="A321" s="41"/>
      <c r="B321" s="41"/>
      <c r="C321" s="41"/>
      <c r="D321" s="41"/>
    </row>
    <row r="322" spans="1:4" s="23" customFormat="1" x14ac:dyDescent="0.2">
      <c r="A322" s="41"/>
      <c r="B322" s="41"/>
      <c r="C322" s="41"/>
      <c r="D322" s="41"/>
    </row>
    <row r="323" spans="1:4" s="23" customFormat="1" x14ac:dyDescent="0.2">
      <c r="A323" s="41"/>
      <c r="B323" s="41"/>
      <c r="C323" s="41"/>
      <c r="D323" s="41"/>
    </row>
    <row r="324" spans="1:4" s="23" customFormat="1" x14ac:dyDescent="0.2">
      <c r="A324" s="41"/>
      <c r="B324" s="41"/>
      <c r="C324" s="41"/>
      <c r="D324" s="41"/>
    </row>
    <row r="325" spans="1:4" s="23" customFormat="1" x14ac:dyDescent="0.2">
      <c r="A325" s="41"/>
      <c r="B325" s="41"/>
      <c r="C325" s="41"/>
      <c r="D325" s="41"/>
    </row>
    <row r="326" spans="1:4" s="23" customFormat="1" x14ac:dyDescent="0.2">
      <c r="A326" s="41"/>
      <c r="B326" s="41"/>
      <c r="C326" s="41"/>
      <c r="D326" s="41"/>
    </row>
    <row r="327" spans="1:4" s="23" customFormat="1" x14ac:dyDescent="0.2">
      <c r="A327" s="41"/>
      <c r="B327" s="41"/>
      <c r="C327" s="41"/>
      <c r="D327" s="41"/>
    </row>
    <row r="328" spans="1:4" s="23" customFormat="1" x14ac:dyDescent="0.2">
      <c r="A328" s="41"/>
      <c r="B328" s="41"/>
      <c r="C328" s="41"/>
      <c r="D328" s="41"/>
    </row>
    <row r="329" spans="1:4" s="23" customFormat="1" x14ac:dyDescent="0.2">
      <c r="A329" s="41"/>
      <c r="B329" s="41"/>
      <c r="C329" s="41"/>
      <c r="D329" s="41"/>
    </row>
    <row r="330" spans="1:4" s="23" customFormat="1" x14ac:dyDescent="0.2">
      <c r="A330" s="41"/>
      <c r="B330" s="41"/>
      <c r="C330" s="41"/>
      <c r="D330" s="41"/>
    </row>
    <row r="331" spans="1:4" s="23" customFormat="1" x14ac:dyDescent="0.2">
      <c r="A331" s="41"/>
      <c r="B331" s="41"/>
      <c r="C331" s="41"/>
      <c r="D331" s="41"/>
    </row>
    <row r="332" spans="1:4" s="23" customFormat="1" x14ac:dyDescent="0.2">
      <c r="A332" s="41"/>
      <c r="B332" s="41"/>
      <c r="C332" s="41"/>
      <c r="D332" s="41"/>
    </row>
    <row r="333" spans="1:4" s="23" customFormat="1" x14ac:dyDescent="0.2">
      <c r="A333" s="41"/>
      <c r="B333" s="41"/>
      <c r="C333" s="41"/>
      <c r="D333" s="41"/>
    </row>
    <row r="334" spans="1:4" s="23" customFormat="1" x14ac:dyDescent="0.2">
      <c r="A334" s="41"/>
      <c r="B334" s="41"/>
      <c r="C334" s="41"/>
      <c r="D334" s="41"/>
    </row>
    <row r="335" spans="1:4" s="23" customFormat="1" x14ac:dyDescent="0.2">
      <c r="A335" s="41"/>
      <c r="B335" s="41"/>
      <c r="C335" s="41"/>
      <c r="D335" s="41"/>
    </row>
    <row r="336" spans="1:4" s="23" customFormat="1" x14ac:dyDescent="0.2">
      <c r="A336" s="41"/>
      <c r="B336" s="41"/>
      <c r="C336" s="41"/>
      <c r="D336" s="41"/>
    </row>
    <row r="337" spans="1:4" s="23" customFormat="1" x14ac:dyDescent="0.2">
      <c r="A337" s="41"/>
      <c r="B337" s="41"/>
      <c r="C337" s="41"/>
      <c r="D337" s="41"/>
    </row>
    <row r="338" spans="1:4" s="23" customFormat="1" x14ac:dyDescent="0.2">
      <c r="A338" s="41"/>
      <c r="B338" s="41"/>
      <c r="C338" s="41"/>
      <c r="D338" s="41"/>
    </row>
    <row r="339" spans="1:4" s="23" customFormat="1" x14ac:dyDescent="0.2">
      <c r="A339" s="41"/>
      <c r="B339" s="41"/>
      <c r="C339" s="41"/>
      <c r="D339" s="41"/>
    </row>
    <row r="340" spans="1:4" s="23" customFormat="1" x14ac:dyDescent="0.2">
      <c r="A340" s="41"/>
      <c r="B340" s="41"/>
      <c r="C340" s="41"/>
      <c r="D340" s="41"/>
    </row>
    <row r="341" spans="1:4" s="23" customFormat="1" x14ac:dyDescent="0.2">
      <c r="A341" s="41"/>
      <c r="B341" s="41"/>
      <c r="C341" s="41"/>
      <c r="D341" s="41"/>
    </row>
    <row r="342" spans="1:4" s="23" customFormat="1" x14ac:dyDescent="0.2">
      <c r="A342" s="41"/>
      <c r="B342" s="41"/>
      <c r="C342" s="41"/>
      <c r="D342" s="41"/>
    </row>
    <row r="343" spans="1:4" s="23" customFormat="1" x14ac:dyDescent="0.2">
      <c r="A343" s="41"/>
      <c r="B343" s="41"/>
      <c r="C343" s="41"/>
      <c r="D343" s="41"/>
    </row>
    <row r="344" spans="1:4" s="23" customFormat="1" x14ac:dyDescent="0.2">
      <c r="A344" s="41"/>
      <c r="B344" s="41"/>
      <c r="C344" s="41"/>
      <c r="D344" s="41"/>
    </row>
    <row r="345" spans="1:4" s="23" customFormat="1" x14ac:dyDescent="0.2">
      <c r="A345" s="41"/>
      <c r="B345" s="41"/>
      <c r="C345" s="41"/>
      <c r="D345" s="41"/>
    </row>
    <row r="346" spans="1:4" s="23" customFormat="1" x14ac:dyDescent="0.2">
      <c r="A346" s="41"/>
      <c r="B346" s="41"/>
      <c r="C346" s="41"/>
      <c r="D346" s="41"/>
    </row>
    <row r="347" spans="1:4" s="23" customFormat="1" x14ac:dyDescent="0.2">
      <c r="A347" s="41"/>
      <c r="B347" s="41"/>
      <c r="C347" s="41"/>
      <c r="D347" s="41"/>
    </row>
    <row r="348" spans="1:4" s="23" customFormat="1" x14ac:dyDescent="0.2">
      <c r="A348" s="41"/>
      <c r="B348" s="41"/>
      <c r="C348" s="41"/>
      <c r="D348" s="41"/>
    </row>
    <row r="349" spans="1:4" s="23" customFormat="1" x14ac:dyDescent="0.2">
      <c r="A349" s="41"/>
      <c r="B349" s="41"/>
      <c r="C349" s="41"/>
      <c r="D349" s="41"/>
    </row>
    <row r="350" spans="1:4" s="23" customFormat="1" x14ac:dyDescent="0.2">
      <c r="A350" s="41"/>
      <c r="B350" s="41"/>
      <c r="C350" s="41"/>
      <c r="D350" s="41"/>
    </row>
    <row r="351" spans="1:4" s="23" customFormat="1" x14ac:dyDescent="0.2">
      <c r="A351" s="41"/>
      <c r="B351" s="41"/>
      <c r="C351" s="41"/>
      <c r="D351" s="41"/>
    </row>
    <row r="352" spans="1:4" s="23" customFormat="1" x14ac:dyDescent="0.2">
      <c r="A352" s="41"/>
      <c r="B352" s="41"/>
      <c r="C352" s="41"/>
      <c r="D352" s="41"/>
    </row>
    <row r="353" spans="1:4" s="23" customFormat="1" x14ac:dyDescent="0.2">
      <c r="A353" s="41"/>
      <c r="B353" s="41"/>
      <c r="C353" s="41"/>
      <c r="D353" s="41"/>
    </row>
    <row r="354" spans="1:4" s="23" customFormat="1" x14ac:dyDescent="0.2">
      <c r="A354" s="41"/>
      <c r="B354" s="41"/>
      <c r="C354" s="41"/>
      <c r="D354" s="41"/>
    </row>
    <row r="355" spans="1:4" s="23" customFormat="1" x14ac:dyDescent="0.2">
      <c r="A355" s="41"/>
      <c r="B355" s="41"/>
      <c r="C355" s="41"/>
      <c r="D355" s="41"/>
    </row>
    <row r="356" spans="1:4" s="23" customFormat="1" x14ac:dyDescent="0.2">
      <c r="A356" s="41"/>
      <c r="B356" s="41"/>
      <c r="C356" s="41"/>
      <c r="D356" s="41"/>
    </row>
    <row r="357" spans="1:4" s="23" customFormat="1" x14ac:dyDescent="0.2">
      <c r="A357" s="41"/>
      <c r="B357" s="41"/>
      <c r="C357" s="41"/>
      <c r="D357" s="41"/>
    </row>
    <row r="358" spans="1:4" s="23" customFormat="1" x14ac:dyDescent="0.2">
      <c r="A358" s="41"/>
      <c r="B358" s="41"/>
      <c r="C358" s="41"/>
      <c r="D358" s="41"/>
    </row>
    <row r="359" spans="1:4" s="23" customFormat="1" x14ac:dyDescent="0.2">
      <c r="A359" s="41"/>
      <c r="B359" s="41"/>
      <c r="C359" s="41"/>
      <c r="D359" s="41"/>
    </row>
    <row r="360" spans="1:4" s="23" customFormat="1" x14ac:dyDescent="0.2">
      <c r="A360" s="41"/>
      <c r="B360" s="41"/>
      <c r="C360" s="41"/>
      <c r="D360" s="41"/>
    </row>
    <row r="361" spans="1:4" s="23" customFormat="1" x14ac:dyDescent="0.2">
      <c r="A361" s="41"/>
      <c r="B361" s="41"/>
      <c r="C361" s="41"/>
      <c r="D361" s="41"/>
    </row>
    <row r="362" spans="1:4" s="23" customFormat="1" x14ac:dyDescent="0.2">
      <c r="A362" s="41"/>
      <c r="B362" s="41"/>
      <c r="C362" s="41"/>
      <c r="D362" s="41"/>
    </row>
    <row r="363" spans="1:4" s="23" customFormat="1" x14ac:dyDescent="0.2">
      <c r="A363" s="41"/>
      <c r="B363" s="41"/>
      <c r="C363" s="41"/>
      <c r="D363" s="41"/>
    </row>
    <row r="364" spans="1:4" s="23" customFormat="1" x14ac:dyDescent="0.2">
      <c r="A364" s="41"/>
      <c r="B364" s="41"/>
      <c r="C364" s="41"/>
      <c r="D364" s="41"/>
    </row>
    <row r="365" spans="1:4" s="23" customFormat="1" x14ac:dyDescent="0.2">
      <c r="A365" s="41"/>
      <c r="B365" s="41"/>
      <c r="C365" s="41"/>
      <c r="D365" s="41"/>
    </row>
  </sheetData>
  <mergeCells count="5">
    <mergeCell ref="A4:D4"/>
    <mergeCell ref="A6:A7"/>
    <mergeCell ref="B6:B7"/>
    <mergeCell ref="C6:C7"/>
    <mergeCell ref="D6:D7"/>
  </mergeCells>
  <phoneticPr fontId="10" type="noConversion"/>
  <pageMargins left="0.86614173228346458" right="0.23622047244094491" top="0.27559055118110237" bottom="0.23622047244094491" header="0.35433070866141736" footer="0.23622047244094491"/>
  <pageSetup paperSize="9" scale="70" fitToHeight="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 в отчет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BIT-Vlad</dc:creator>
  <cp:lastModifiedBy>Svetlana</cp:lastModifiedBy>
  <cp:lastPrinted>2024-02-27T01:00:09Z</cp:lastPrinted>
  <dcterms:created xsi:type="dcterms:W3CDTF">2006-05-17T06:54:36Z</dcterms:created>
  <dcterms:modified xsi:type="dcterms:W3CDTF">2024-04-09T01:48:41Z</dcterms:modified>
</cp:coreProperties>
</file>