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2120" windowHeight="9120"/>
  </bookViews>
  <sheets>
    <sheet name="прилож4" sheetId="14" r:id="rId1"/>
    <sheet name="прил5" sheetId="23" r:id="rId2"/>
  </sheets>
  <definedNames>
    <definedName name="_xlnm._FilterDatabase" localSheetId="0" hidden="1">прилож4!$A$7:$G$903</definedName>
  </definedNames>
  <calcPr calcId="145621"/>
</workbook>
</file>

<file path=xl/calcChain.xml><?xml version="1.0" encoding="utf-8"?>
<calcChain xmlns="http://schemas.openxmlformats.org/spreadsheetml/2006/main">
  <c r="E9" i="23" l="1"/>
  <c r="E8" i="23"/>
  <c r="E16" i="23"/>
  <c r="E15" i="23"/>
  <c r="E13" i="23"/>
  <c r="E14" i="23"/>
  <c r="E56" i="23"/>
  <c r="E52" i="23"/>
  <c r="E51" i="23"/>
  <c r="E50" i="23"/>
  <c r="E48" i="23"/>
  <c r="E47" i="23"/>
  <c r="E46" i="23"/>
  <c r="E45" i="23"/>
  <c r="E44" i="23"/>
  <c r="E43" i="23"/>
  <c r="E42" i="23"/>
  <c r="E41" i="23"/>
  <c r="E40" i="23"/>
  <c r="E39" i="23"/>
  <c r="E38" i="23"/>
  <c r="E33" i="23" s="1"/>
  <c r="E37" i="23"/>
  <c r="E36" i="23"/>
  <c r="E35" i="23"/>
  <c r="E34" i="23"/>
  <c r="E32" i="23"/>
  <c r="E30" i="23"/>
  <c r="E29" i="23"/>
  <c r="E28" i="23"/>
  <c r="E27" i="23" s="1"/>
  <c r="E26" i="23"/>
  <c r="E25" i="23"/>
  <c r="E24" i="23"/>
  <c r="E23" i="23"/>
  <c r="E21" i="23"/>
  <c r="E19" i="23"/>
  <c r="H893" i="14"/>
  <c r="H892" i="14" s="1"/>
  <c r="H890" i="14"/>
  <c r="H889" i="14" s="1"/>
  <c r="H883" i="14"/>
  <c r="H882" i="14" s="1"/>
  <c r="H877" i="14"/>
  <c r="H875" i="14"/>
  <c r="H873" i="14"/>
  <c r="H865" i="14"/>
  <c r="H864" i="14" s="1"/>
  <c r="H860" i="14" s="1"/>
  <c r="H859" i="14" s="1"/>
  <c r="H854" i="14"/>
  <c r="H853" i="14"/>
  <c r="H851" i="14"/>
  <c r="H849" i="14"/>
  <c r="H847" i="14"/>
  <c r="H839" i="14"/>
  <c r="H838" i="14" s="1"/>
  <c r="H836" i="14"/>
  <c r="H834" i="14"/>
  <c r="H832" i="14"/>
  <c r="H831" i="14" s="1"/>
  <c r="H821" i="14"/>
  <c r="H820" i="14" s="1"/>
  <c r="H819" i="14" s="1"/>
  <c r="H818" i="14" s="1"/>
  <c r="H817" i="14" s="1"/>
  <c r="H815" i="14"/>
  <c r="H814" i="14" s="1"/>
  <c r="H812" i="14"/>
  <c r="H810" i="14"/>
  <c r="H807" i="14"/>
  <c r="H805" i="14"/>
  <c r="H802" i="14"/>
  <c r="H801" i="14"/>
  <c r="H799" i="14"/>
  <c r="H798" i="14" s="1"/>
  <c r="H796" i="14"/>
  <c r="H795" i="14" s="1"/>
  <c r="H793" i="14"/>
  <c r="H792" i="14" s="1"/>
  <c r="H790" i="14"/>
  <c r="H789" i="14" s="1"/>
  <c r="H787" i="14"/>
  <c r="H786" i="14" s="1"/>
  <c r="H784" i="14"/>
  <c r="H783" i="14" s="1"/>
  <c r="H781" i="14"/>
  <c r="H779" i="14"/>
  <c r="H772" i="14"/>
  <c r="H771" i="14" s="1"/>
  <c r="H769" i="14"/>
  <c r="H768" i="14" s="1"/>
  <c r="H763" i="14"/>
  <c r="H762" i="14" s="1"/>
  <c r="H761" i="14" s="1"/>
  <c r="H754" i="14"/>
  <c r="H753" i="14"/>
  <c r="H751" i="14"/>
  <c r="H750" i="14" s="1"/>
  <c r="H749" i="14" s="1"/>
  <c r="H748" i="14" s="1"/>
  <c r="H746" i="14"/>
  <c r="H744" i="14"/>
  <c r="H742" i="14"/>
  <c r="H739" i="14"/>
  <c r="H738" i="14" s="1"/>
  <c r="H733" i="14"/>
  <c r="H732" i="14" s="1"/>
  <c r="H731" i="14" s="1"/>
  <c r="H729" i="14"/>
  <c r="H728" i="14" s="1"/>
  <c r="H726" i="14"/>
  <c r="H725" i="14" s="1"/>
  <c r="H723" i="14"/>
  <c r="H722" i="14" s="1"/>
  <c r="H720" i="14"/>
  <c r="H719" i="14" s="1"/>
  <c r="H717" i="14"/>
  <c r="H716" i="14" s="1"/>
  <c r="H714" i="14"/>
  <c r="H713" i="14"/>
  <c r="H709" i="14"/>
  <c r="H707" i="14"/>
  <c r="H697" i="14"/>
  <c r="H696" i="14" s="1"/>
  <c r="H694" i="14"/>
  <c r="H693" i="14"/>
  <c r="H691" i="14"/>
  <c r="H690" i="14"/>
  <c r="H688" i="14"/>
  <c r="H687" i="14" s="1"/>
  <c r="H681" i="14"/>
  <c r="H680" i="14"/>
  <c r="H679" i="14" s="1"/>
  <c r="H678" i="14" s="1"/>
  <c r="H677" i="14" s="1"/>
  <c r="H675" i="14"/>
  <c r="H674" i="14"/>
  <c r="H673" i="14"/>
  <c r="H671" i="14"/>
  <c r="H670" i="14" s="1"/>
  <c r="H663" i="14" s="1"/>
  <c r="H662" i="14" s="1"/>
  <c r="H661" i="14" s="1"/>
  <c r="H668" i="14"/>
  <c r="H667" i="14"/>
  <c r="H665" i="14"/>
  <c r="H664" i="14"/>
  <c r="H657" i="14"/>
  <c r="H654" i="14" s="1"/>
  <c r="H653" i="14" s="1"/>
  <c r="H655" i="14"/>
  <c r="H651" i="14"/>
  <c r="H650" i="14"/>
  <c r="H649" i="14"/>
  <c r="H645" i="14"/>
  <c r="H644" i="14"/>
  <c r="H643" i="14" s="1"/>
  <c r="H641" i="14" s="1"/>
  <c r="H638" i="14"/>
  <c r="H637" i="14"/>
  <c r="H636" i="14"/>
  <c r="H634" i="14"/>
  <c r="H633" i="14" s="1"/>
  <c r="H632" i="14" s="1"/>
  <c r="H630" i="14"/>
  <c r="H629" i="14" s="1"/>
  <c r="H628" i="14" s="1"/>
  <c r="H626" i="14"/>
  <c r="H625" i="14" s="1"/>
  <c r="H624" i="14" s="1"/>
  <c r="H621" i="14"/>
  <c r="H620" i="14"/>
  <c r="H619" i="14" s="1"/>
  <c r="H617" i="14"/>
  <c r="H616" i="14"/>
  <c r="H615" i="14"/>
  <c r="H614" i="14" s="1"/>
  <c r="H612" i="14"/>
  <c r="H608" i="14"/>
  <c r="H606" i="14"/>
  <c r="H603" i="14"/>
  <c r="H602" i="14"/>
  <c r="H599" i="14"/>
  <c r="H598" i="14" s="1"/>
  <c r="H596" i="14"/>
  <c r="H594" i="14"/>
  <c r="H587" i="14"/>
  <c r="H586" i="14" s="1"/>
  <c r="H578" i="14"/>
  <c r="H577" i="14"/>
  <c r="H575" i="14"/>
  <c r="H574" i="14" s="1"/>
  <c r="H569" i="14"/>
  <c r="H568" i="14" s="1"/>
  <c r="H563" i="14"/>
  <c r="H562" i="14"/>
  <c r="H561" i="14"/>
  <c r="H559" i="14"/>
  <c r="H558" i="14" s="1"/>
  <c r="H556" i="14"/>
  <c r="H555" i="14" s="1"/>
  <c r="H553" i="14"/>
  <c r="H552" i="14"/>
  <c r="H551" i="14"/>
  <c r="H550" i="14"/>
  <c r="H549" i="14" s="1"/>
  <c r="H547" i="14"/>
  <c r="H546" i="14" s="1"/>
  <c r="H706" i="14" l="1"/>
  <c r="H593" i="14"/>
  <c r="H804" i="14"/>
  <c r="H886" i="14"/>
  <c r="H885" i="14" s="1"/>
  <c r="H887" i="14"/>
  <c r="H888" i="14"/>
  <c r="H881" i="14"/>
  <c r="H880" i="14" s="1"/>
  <c r="H879" i="14"/>
  <c r="H872" i="14"/>
  <c r="H871" i="14" s="1"/>
  <c r="H870" i="14" s="1"/>
  <c r="H858" i="14" s="1"/>
  <c r="H857" i="14" s="1"/>
  <c r="H846" i="14"/>
  <c r="H845" i="14" s="1"/>
  <c r="H844" i="14" s="1"/>
  <c r="H843" i="14" s="1"/>
  <c r="H842" i="14" s="1"/>
  <c r="H841" i="14" s="1"/>
  <c r="H830" i="14"/>
  <c r="H829" i="14" s="1"/>
  <c r="H828" i="14" s="1"/>
  <c r="H827" i="14" s="1"/>
  <c r="H826" i="14" s="1"/>
  <c r="H809" i="14"/>
  <c r="H778" i="14"/>
  <c r="H767" i="14"/>
  <c r="H766" i="14" s="1"/>
  <c r="H765" i="14" s="1"/>
  <c r="H741" i="14"/>
  <c r="H737" i="14" s="1"/>
  <c r="H736" i="14" s="1"/>
  <c r="H735" i="14" s="1"/>
  <c r="H705" i="14"/>
  <c r="H686" i="14"/>
  <c r="H660" i="14"/>
  <c r="H648" i="14"/>
  <c r="H647" i="14" s="1"/>
  <c r="H640" i="14" s="1"/>
  <c r="H592" i="14"/>
  <c r="H605" i="14"/>
  <c r="H601" i="14" s="1"/>
  <c r="H642" i="14"/>
  <c r="H623" i="14"/>
  <c r="H567" i="14"/>
  <c r="H565" i="14" s="1"/>
  <c r="H544" i="14"/>
  <c r="H543" i="14"/>
  <c r="H541" i="14"/>
  <c r="H540" i="14"/>
  <c r="H526" i="14"/>
  <c r="H525" i="14" s="1"/>
  <c r="H523" i="14"/>
  <c r="H522" i="14" s="1"/>
  <c r="H520" i="14"/>
  <c r="H519" i="14" s="1"/>
  <c r="H511" i="14"/>
  <c r="H510" i="14" s="1"/>
  <c r="H508" i="14"/>
  <c r="H507" i="14"/>
  <c r="H505" i="14"/>
  <c r="H504" i="14" s="1"/>
  <c r="H499" i="14"/>
  <c r="H498" i="14"/>
  <c r="H496" i="14"/>
  <c r="H495" i="14"/>
  <c r="H493" i="14"/>
  <c r="H492" i="14" s="1"/>
  <c r="H487" i="14"/>
  <c r="H486" i="14"/>
  <c r="H484" i="14"/>
  <c r="H482" i="14"/>
  <c r="H479" i="14"/>
  <c r="H477" i="14"/>
  <c r="H471" i="14"/>
  <c r="H470" i="14" s="1"/>
  <c r="H468" i="14"/>
  <c r="H467" i="14" s="1"/>
  <c r="H465" i="14"/>
  <c r="H464" i="14" s="1"/>
  <c r="H462" i="14"/>
  <c r="H461" i="14" s="1"/>
  <c r="H456" i="14"/>
  <c r="H453" i="14"/>
  <c r="H223" i="14"/>
  <c r="H222" i="14" s="1"/>
  <c r="G223" i="14"/>
  <c r="G222" i="14" s="1"/>
  <c r="H446" i="14"/>
  <c r="H445" i="14" s="1"/>
  <c r="H444" i="14" s="1"/>
  <c r="H443" i="14" s="1"/>
  <c r="H442" i="14" s="1"/>
  <c r="H441" i="14" s="1"/>
  <c r="G435" i="14"/>
  <c r="H434" i="14"/>
  <c r="H433" i="14"/>
  <c r="H439" i="14"/>
  <c r="H436" i="14" s="1"/>
  <c r="H430" i="14"/>
  <c r="H428" i="14"/>
  <c r="H423" i="14"/>
  <c r="H422" i="14" s="1"/>
  <c r="H420" i="14"/>
  <c r="H419" i="14" s="1"/>
  <c r="H414" i="14"/>
  <c r="H413" i="14" s="1"/>
  <c r="H411" i="14"/>
  <c r="H410" i="14" s="1"/>
  <c r="H406" i="14"/>
  <c r="H405" i="14" s="1"/>
  <c r="H404" i="14" s="1"/>
  <c r="H403" i="14" s="1"/>
  <c r="H400" i="14"/>
  <c r="H399" i="14"/>
  <c r="H398" i="14" s="1"/>
  <c r="H397" i="14" s="1"/>
  <c r="H396" i="14" s="1"/>
  <c r="H391" i="14"/>
  <c r="H390" i="14" s="1"/>
  <c r="H389" i="14" s="1"/>
  <c r="H386" i="14"/>
  <c r="H384" i="14"/>
  <c r="H378" i="14"/>
  <c r="H377" i="14" s="1"/>
  <c r="H476" i="14" l="1"/>
  <c r="H591" i="14"/>
  <c r="H777" i="14"/>
  <c r="H776" i="14" s="1"/>
  <c r="H775" i="14" s="1"/>
  <c r="H774" i="14" s="1"/>
  <c r="H856" i="14"/>
  <c r="E10" i="23"/>
  <c r="H685" i="14"/>
  <c r="H684" i="14" s="1"/>
  <c r="H683" i="14" s="1"/>
  <c r="H383" i="14"/>
  <c r="H382" i="14" s="1"/>
  <c r="H381" i="14" s="1"/>
  <c r="H481" i="14"/>
  <c r="H452" i="14" s="1"/>
  <c r="H451" i="14" s="1"/>
  <c r="H450" i="14" s="1"/>
  <c r="H590" i="14"/>
  <c r="H566" i="14"/>
  <c r="H491" i="14"/>
  <c r="H490" i="14" s="1"/>
  <c r="H489" i="14" s="1"/>
  <c r="H427" i="14"/>
  <c r="H426" i="14" s="1"/>
  <c r="H425" i="14" s="1"/>
  <c r="H418" i="14"/>
  <c r="H417" i="14" s="1"/>
  <c r="H409" i="14"/>
  <c r="H408" i="14" s="1"/>
  <c r="H402" i="14"/>
  <c r="H388" i="14"/>
  <c r="H375" i="14"/>
  <c r="H374" i="14" s="1"/>
  <c r="H373" i="14" s="1"/>
  <c r="H357" i="14"/>
  <c r="H356" i="14" s="1"/>
  <c r="H355" i="14" s="1"/>
  <c r="H352" i="14"/>
  <c r="H351" i="14" s="1"/>
  <c r="H348" i="14"/>
  <c r="H345" i="14"/>
  <c r="H344" i="14" s="1"/>
  <c r="H339" i="14"/>
  <c r="H338" i="14" s="1"/>
  <c r="H336" i="14"/>
  <c r="H335" i="14" s="1"/>
  <c r="H342" i="14"/>
  <c r="H341" i="14" s="1"/>
  <c r="H321" i="14"/>
  <c r="H320" i="14"/>
  <c r="H315" i="14"/>
  <c r="H314" i="14"/>
  <c r="H309" i="14"/>
  <c r="H308" i="14" s="1"/>
  <c r="H306" i="14"/>
  <c r="H305" i="14"/>
  <c r="H303" i="14"/>
  <c r="H300" i="14"/>
  <c r="H298" i="14"/>
  <c r="H296" i="14"/>
  <c r="H293" i="14"/>
  <c r="H292" i="14" s="1"/>
  <c r="H290" i="14"/>
  <c r="H289" i="14" s="1"/>
  <c r="H287" i="14"/>
  <c r="H286" i="14" s="1"/>
  <c r="H275" i="14"/>
  <c r="H274" i="14" s="1"/>
  <c r="H281" i="14"/>
  <c r="H280" i="14" s="1"/>
  <c r="H278" i="14"/>
  <c r="H277" i="14"/>
  <c r="H271" i="14"/>
  <c r="H270" i="14"/>
  <c r="H268" i="14"/>
  <c r="H267" i="14"/>
  <c r="H265" i="14"/>
  <c r="H264" i="14"/>
  <c r="H258" i="14"/>
  <c r="H257" i="14"/>
  <c r="H256" i="14"/>
  <c r="H255" i="14"/>
  <c r="H250" i="14"/>
  <c r="H249" i="14"/>
  <c r="H248" i="14"/>
  <c r="H247" i="14" s="1"/>
  <c r="H244" i="14"/>
  <c r="H243" i="14"/>
  <c r="H241" i="14"/>
  <c r="H240" i="14" s="1"/>
  <c r="H235" i="14"/>
  <c r="H234" i="14" s="1"/>
  <c r="H232" i="14"/>
  <c r="H231" i="14"/>
  <c r="H229" i="14"/>
  <c r="H228" i="14"/>
  <c r="H226" i="14"/>
  <c r="H225" i="14" s="1"/>
  <c r="H220" i="14"/>
  <c r="H219" i="14"/>
  <c r="H217" i="14"/>
  <c r="H216" i="14" s="1"/>
  <c r="H214" i="14"/>
  <c r="H213" i="14"/>
  <c r="H209" i="14"/>
  <c r="H208" i="14"/>
  <c r="H207" i="14"/>
  <c r="H206" i="14"/>
  <c r="H205" i="14"/>
  <c r="H203" i="14"/>
  <c r="H202" i="14" s="1"/>
  <c r="H201" i="14" s="1"/>
  <c r="H200" i="14" s="1"/>
  <c r="H199" i="14" s="1"/>
  <c r="H196" i="14"/>
  <c r="H195" i="14"/>
  <c r="H194" i="14"/>
  <c r="H192" i="14"/>
  <c r="H191" i="14"/>
  <c r="H183" i="14"/>
  <c r="H182" i="14" s="1"/>
  <c r="H181" i="14" s="1"/>
  <c r="H179" i="14"/>
  <c r="H178" i="14" s="1"/>
  <c r="H177" i="14" s="1"/>
  <c r="H175" i="14"/>
  <c r="H174" i="14" s="1"/>
  <c r="H173" i="14" s="1"/>
  <c r="H141" i="14"/>
  <c r="H143" i="14"/>
  <c r="H140" i="14" s="1"/>
  <c r="H163" i="14"/>
  <c r="H161" i="14"/>
  <c r="H160" i="14" s="1"/>
  <c r="H158" i="14"/>
  <c r="H156" i="14"/>
  <c r="H151" i="14"/>
  <c r="H150" i="14"/>
  <c r="H146" i="14"/>
  <c r="H145" i="14" s="1"/>
  <c r="H134" i="14"/>
  <c r="H133" i="14" s="1"/>
  <c r="H128" i="14"/>
  <c r="H126" i="14"/>
  <c r="H124" i="14"/>
  <c r="H120" i="14"/>
  <c r="H118" i="14"/>
  <c r="H115" i="14"/>
  <c r="H114" i="14" s="1"/>
  <c r="H112" i="14"/>
  <c r="H110" i="14"/>
  <c r="H105" i="14"/>
  <c r="H104" i="14" s="1"/>
  <c r="H102" i="14"/>
  <c r="H101" i="14" s="1"/>
  <c r="H98" i="14"/>
  <c r="H97" i="14" s="1"/>
  <c r="H96" i="14" s="1"/>
  <c r="H94" i="14"/>
  <c r="H93" i="14" s="1"/>
  <c r="H92" i="14" s="1"/>
  <c r="H90" i="14"/>
  <c r="H89" i="14" s="1"/>
  <c r="H88" i="14" s="1"/>
  <c r="H86" i="14"/>
  <c r="H85" i="14" s="1"/>
  <c r="H83" i="14"/>
  <c r="H82" i="14" s="1"/>
  <c r="H80" i="14"/>
  <c r="H79" i="14" s="1"/>
  <c r="H73" i="14"/>
  <c r="H72" i="14" s="1"/>
  <c r="H67" i="14"/>
  <c r="H66" i="14" s="1"/>
  <c r="H64" i="14"/>
  <c r="H63" i="14" s="1"/>
  <c r="H59" i="14"/>
  <c r="H58" i="14" s="1"/>
  <c r="H57" i="14" s="1"/>
  <c r="H55" i="14"/>
  <c r="H54" i="14" s="1"/>
  <c r="H52" i="14"/>
  <c r="H51" i="14" s="1"/>
  <c r="H46" i="14"/>
  <c r="H45" i="14" s="1"/>
  <c r="H44" i="14" s="1"/>
  <c r="H43" i="14" s="1"/>
  <c r="H41" i="14"/>
  <c r="H40" i="14" s="1"/>
  <c r="H39" i="14" s="1"/>
  <c r="H38" i="14" s="1"/>
  <c r="H35" i="14"/>
  <c r="H34" i="14" s="1"/>
  <c r="H33" i="14" s="1"/>
  <c r="H32" i="14" s="1"/>
  <c r="H31" i="14" s="1"/>
  <c r="H29" i="14"/>
  <c r="H28" i="14" s="1"/>
  <c r="H27" i="14" s="1"/>
  <c r="H26" i="14" s="1"/>
  <c r="H25" i="14" s="1"/>
  <c r="E12" i="23" s="1"/>
  <c r="H23" i="14"/>
  <c r="H21" i="14"/>
  <c r="H659" i="14" l="1"/>
  <c r="H295" i="14"/>
  <c r="H354" i="14"/>
  <c r="H263" i="14"/>
  <c r="H262" i="14" s="1"/>
  <c r="H261" i="14" s="1"/>
  <c r="H380" i="14"/>
  <c r="H449" i="14"/>
  <c r="H448" i="14" s="1"/>
  <c r="H100" i="14"/>
  <c r="H416" i="14"/>
  <c r="H395" i="14" s="1"/>
  <c r="H347" i="14"/>
  <c r="H285" i="14"/>
  <c r="H284" i="14" s="1"/>
  <c r="H283" i="14" s="1"/>
  <c r="H273" i="14"/>
  <c r="H246" i="14"/>
  <c r="H212" i="14"/>
  <c r="H211" i="14" s="1"/>
  <c r="H198" i="14" s="1"/>
  <c r="H172" i="14"/>
  <c r="H171" i="14" s="1"/>
  <c r="H165" i="14" s="1"/>
  <c r="H50" i="14"/>
  <c r="H49" i="14" s="1"/>
  <c r="H123" i="14"/>
  <c r="H117" i="14"/>
  <c r="H155" i="14"/>
  <c r="H109" i="14"/>
  <c r="H78" i="14"/>
  <c r="H62" i="14"/>
  <c r="H37" i="14"/>
  <c r="H260" i="14" l="1"/>
  <c r="H108" i="14"/>
  <c r="H107" i="14" s="1"/>
  <c r="H61" i="14"/>
  <c r="H48" i="14" l="1"/>
  <c r="H19" i="14"/>
  <c r="H18" i="14" s="1"/>
  <c r="H17" i="14" l="1"/>
  <c r="H16" i="14"/>
  <c r="H15" i="14"/>
  <c r="E11" i="23" s="1"/>
  <c r="H13" i="14"/>
  <c r="H12" i="14" s="1"/>
  <c r="H10" i="14" l="1"/>
  <c r="H9" i="14"/>
  <c r="H11" i="14"/>
  <c r="G345" i="14"/>
  <c r="G344" i="14" s="1"/>
  <c r="H8" i="14" l="1"/>
  <c r="H7" i="14" s="1"/>
  <c r="H902" i="14" s="1"/>
  <c r="E55" i="23"/>
  <c r="G258" i="14"/>
  <c r="G257" i="14" s="1"/>
  <c r="G256" i="14" s="1"/>
  <c r="G255" i="14" s="1"/>
  <c r="G342" i="14" l="1"/>
  <c r="G341" i="14" s="1"/>
  <c r="G505" i="14"/>
  <c r="G504" i="14" s="1"/>
  <c r="G487" i="14"/>
  <c r="G486" i="14" s="1"/>
  <c r="G465" i="14"/>
  <c r="G464" i="14" s="1"/>
  <c r="G278" i="14" l="1"/>
  <c r="G277" i="14" s="1"/>
  <c r="G115" i="14" l="1"/>
  <c r="G114" i="14" s="1"/>
  <c r="G281" i="14" l="1"/>
  <c r="G280" i="14" s="1"/>
  <c r="G273" i="14" s="1"/>
  <c r="G265" i="14"/>
  <c r="G264" i="14" s="1"/>
  <c r="G839" i="14" l="1"/>
  <c r="G838" i="14" s="1"/>
  <c r="G784" i="14"/>
  <c r="G783" i="14" s="1"/>
  <c r="G729" i="14"/>
  <c r="G728" i="14" s="1"/>
  <c r="G547" i="14"/>
  <c r="G546" i="14" s="1"/>
  <c r="G502" i="14"/>
  <c r="G501" i="14" s="1"/>
  <c r="G214" i="14"/>
  <c r="G213" i="14" s="1"/>
  <c r="G378" i="14" l="1"/>
  <c r="G377" i="14" s="1"/>
  <c r="G375" i="14"/>
  <c r="G374" i="14" s="1"/>
  <c r="G373" i="14" l="1"/>
  <c r="G875" i="14"/>
  <c r="G815" i="14"/>
  <c r="G814" i="14" s="1"/>
  <c r="G812" i="14"/>
  <c r="G810" i="14"/>
  <c r="G807" i="14"/>
  <c r="G805" i="14"/>
  <c r="G790" i="14"/>
  <c r="G789" i="14" s="1"/>
  <c r="G726" i="14"/>
  <c r="G725" i="14" s="1"/>
  <c r="G717" i="14"/>
  <c r="G716" i="14" s="1"/>
  <c r="G714" i="14"/>
  <c r="G713" i="14" s="1"/>
  <c r="G711" i="14"/>
  <c r="G697" i="14"/>
  <c r="G696" i="14" s="1"/>
  <c r="G694" i="14"/>
  <c r="G693" i="14" s="1"/>
  <c r="G675" i="14"/>
  <c r="G674" i="14" s="1"/>
  <c r="G673" i="14" s="1"/>
  <c r="G541" i="14"/>
  <c r="G540" i="14" s="1"/>
  <c r="G804" i="14" l="1"/>
  <c r="G809" i="14"/>
  <c r="G484" i="14" l="1"/>
  <c r="G479" i="14"/>
  <c r="G423" i="14"/>
  <c r="G422" i="14" s="1"/>
  <c r="G420" i="14"/>
  <c r="G419" i="14" s="1"/>
  <c r="G414" i="14"/>
  <c r="G413" i="14" s="1"/>
  <c r="G406" i="14"/>
  <c r="G405" i="14" s="1"/>
  <c r="G404" i="14" s="1"/>
  <c r="G403" i="14" s="1"/>
  <c r="G411" i="14"/>
  <c r="G410" i="14" s="1"/>
  <c r="G339" i="14"/>
  <c r="G338" i="14" s="1"/>
  <c r="G336" i="14"/>
  <c r="G335" i="14" s="1"/>
  <c r="G290" i="14"/>
  <c r="G289" i="14" s="1"/>
  <c r="G229" i="14"/>
  <c r="G228" i="14" s="1"/>
  <c r="G226" i="14"/>
  <c r="G225" i="14" s="1"/>
  <c r="G192" i="14"/>
  <c r="G191" i="14" s="1"/>
  <c r="G418" i="14" l="1"/>
  <c r="G417" i="14" s="1"/>
  <c r="G409" i="14"/>
  <c r="G408" i="14" s="1"/>
  <c r="G402" i="14" s="1"/>
  <c r="G745" i="14"/>
  <c r="G744" i="14" s="1"/>
  <c r="E54" i="23"/>
  <c r="G821" i="14"/>
  <c r="G820" i="14" s="1"/>
  <c r="G819" i="14" s="1"/>
  <c r="G818" i="14" s="1"/>
  <c r="G817" i="14" s="1"/>
  <c r="D48" i="23" s="1"/>
  <c r="G709" i="14"/>
  <c r="G688" i="14"/>
  <c r="G687" i="14" s="1"/>
  <c r="G665" i="14"/>
  <c r="G664" i="14" s="1"/>
  <c r="G456" i="14"/>
  <c r="G293" i="14"/>
  <c r="G292" i="14" s="1"/>
  <c r="G802" i="14"/>
  <c r="G801" i="14" s="1"/>
  <c r="G608" i="14"/>
  <c r="G124" i="14"/>
  <c r="G35" i="14"/>
  <c r="G34" i="14" s="1"/>
  <c r="G596" i="14"/>
  <c r="G594" i="14"/>
  <c r="G599" i="14"/>
  <c r="G598" i="14" s="1"/>
  <c r="G90" i="14"/>
  <c r="G89" i="14" s="1"/>
  <c r="G88" i="14" s="1"/>
  <c r="G83" i="14"/>
  <c r="G82" i="14" s="1"/>
  <c r="G587" i="14"/>
  <c r="G586" i="14" s="1"/>
  <c r="G538" i="14"/>
  <c r="G537" i="14" s="1"/>
  <c r="G430" i="14"/>
  <c r="G120" i="14"/>
  <c r="G118" i="14"/>
  <c r="G46" i="14"/>
  <c r="G45" i="14" s="1"/>
  <c r="G44" i="14" s="1"/>
  <c r="G43" i="14" s="1"/>
  <c r="G781" i="14"/>
  <c r="G186" i="14"/>
  <c r="G185" i="14" s="1"/>
  <c r="G754" i="14"/>
  <c r="G753" i="14" s="1"/>
  <c r="G454" i="14"/>
  <c r="G526" i="14"/>
  <c r="G525" i="14" s="1"/>
  <c r="G529" i="14"/>
  <c r="G528" i="14" s="1"/>
  <c r="G189" i="14"/>
  <c r="G188" i="14" s="1"/>
  <c r="G183" i="14"/>
  <c r="G182" i="14" s="1"/>
  <c r="G175" i="14"/>
  <c r="G174" i="14" s="1"/>
  <c r="G173" i="14" s="1"/>
  <c r="G324" i="14"/>
  <c r="G323" i="14" s="1"/>
  <c r="G535" i="14"/>
  <c r="G534" i="14" s="1"/>
  <c r="G532" i="14"/>
  <c r="G531" i="14" s="1"/>
  <c r="G556" i="14"/>
  <c r="G555" i="14" s="1"/>
  <c r="G482" i="14"/>
  <c r="G481" i="14" s="1"/>
  <c r="G333" i="14"/>
  <c r="G332" i="14" s="1"/>
  <c r="G769" i="14"/>
  <c r="G768" i="14" s="1"/>
  <c r="G772" i="14"/>
  <c r="G771" i="14" s="1"/>
  <c r="G849" i="14"/>
  <c r="G847" i="14"/>
  <c r="G606" i="14"/>
  <c r="G471" i="14"/>
  <c r="G470" i="14" s="1"/>
  <c r="G544" i="14"/>
  <c r="G543" i="14" s="1"/>
  <c r="G371" i="14"/>
  <c r="G370" i="14" s="1"/>
  <c r="G368" i="14"/>
  <c r="G367" i="14" s="1"/>
  <c r="G365" i="14"/>
  <c r="G364" i="14" s="1"/>
  <c r="G169" i="14"/>
  <c r="G168" i="14" s="1"/>
  <c r="G167" i="14" s="1"/>
  <c r="G166" i="14" s="1"/>
  <c r="D18" i="23" s="1"/>
  <c r="G105" i="14"/>
  <c r="G104" i="14" s="1"/>
  <c r="G569" i="14"/>
  <c r="G568" i="14" s="1"/>
  <c r="G141" i="14"/>
  <c r="G143" i="14"/>
  <c r="G899" i="14"/>
  <c r="G898" i="14" s="1"/>
  <c r="G897" i="14" s="1"/>
  <c r="G896" i="14" s="1"/>
  <c r="G895" i="14" s="1"/>
  <c r="D53" i="23" s="1"/>
  <c r="G700" i="14"/>
  <c r="G699" i="14" s="1"/>
  <c r="G703" i="14"/>
  <c r="G702" i="14" s="1"/>
  <c r="G691" i="14"/>
  <c r="G690" i="14" s="1"/>
  <c r="G357" i="14"/>
  <c r="G356" i="14" s="1"/>
  <c r="G355" i="14" s="1"/>
  <c r="G362" i="14"/>
  <c r="G361" i="14" s="1"/>
  <c r="G298" i="14"/>
  <c r="G296" i="14"/>
  <c r="G309" i="14"/>
  <c r="G308" i="14" s="1"/>
  <c r="G321" i="14"/>
  <c r="G320" i="14" s="1"/>
  <c r="G327" i="14"/>
  <c r="G326" i="14" s="1"/>
  <c r="G287" i="14"/>
  <c r="G286" i="14" s="1"/>
  <c r="G303" i="14"/>
  <c r="G301" i="14"/>
  <c r="G312" i="14"/>
  <c r="G311" i="14" s="1"/>
  <c r="G306" i="14"/>
  <c r="G305" i="14" s="1"/>
  <c r="G315" i="14"/>
  <c r="G314" i="14" s="1"/>
  <c r="G318" i="14"/>
  <c r="G317" i="14" s="1"/>
  <c r="G330" i="14"/>
  <c r="G329" i="14" s="1"/>
  <c r="G179" i="14"/>
  <c r="G178" i="14" s="1"/>
  <c r="G177" i="14" s="1"/>
  <c r="G196" i="14"/>
  <c r="G195" i="14" s="1"/>
  <c r="G194" i="14" s="1"/>
  <c r="D20" i="23"/>
  <c r="G110" i="14"/>
  <c r="G112" i="14"/>
  <c r="G126" i="14"/>
  <c r="G128" i="14"/>
  <c r="G134" i="14"/>
  <c r="G136" i="14"/>
  <c r="G138" i="14"/>
  <c r="G131" i="14"/>
  <c r="G130" i="14" s="1"/>
  <c r="G146" i="14"/>
  <c r="G148" i="14"/>
  <c r="G151" i="14"/>
  <c r="G153" i="14"/>
  <c r="G156" i="14"/>
  <c r="G158" i="14"/>
  <c r="G161" i="14"/>
  <c r="G163" i="14"/>
  <c r="G52" i="14"/>
  <c r="G51" i="14" s="1"/>
  <c r="G55" i="14"/>
  <c r="G54" i="14" s="1"/>
  <c r="G59" i="14"/>
  <c r="G58" i="14" s="1"/>
  <c r="G57" i="14" s="1"/>
  <c r="G64" i="14"/>
  <c r="G63" i="14" s="1"/>
  <c r="G67" i="14"/>
  <c r="G66" i="14" s="1"/>
  <c r="G70" i="14"/>
  <c r="G69" i="14" s="1"/>
  <c r="G73" i="14"/>
  <c r="G72" i="14" s="1"/>
  <c r="G76" i="14"/>
  <c r="G75" i="14" s="1"/>
  <c r="G80" i="14"/>
  <c r="G79" i="14" s="1"/>
  <c r="G86" i="14"/>
  <c r="G85" i="14" s="1"/>
  <c r="G94" i="14"/>
  <c r="G93" i="14" s="1"/>
  <c r="G92" i="14" s="1"/>
  <c r="G98" i="14"/>
  <c r="G97" i="14" s="1"/>
  <c r="G96" i="14" s="1"/>
  <c r="G102" i="14"/>
  <c r="G101" i="14" s="1"/>
  <c r="G459" i="14"/>
  <c r="G458" i="14" s="1"/>
  <c r="G499" i="14"/>
  <c r="G498" i="14" s="1"/>
  <c r="G493" i="14"/>
  <c r="G492" i="14" s="1"/>
  <c r="G496" i="14"/>
  <c r="G495" i="14" s="1"/>
  <c r="G508" i="14"/>
  <c r="G507" i="14" s="1"/>
  <c r="G511" i="14"/>
  <c r="G510" i="14" s="1"/>
  <c r="G514" i="14"/>
  <c r="G513" i="14" s="1"/>
  <c r="G559" i="14"/>
  <c r="G558" i="14" s="1"/>
  <c r="G517" i="14"/>
  <c r="G516" i="14" s="1"/>
  <c r="G520" i="14"/>
  <c r="G519" i="14" s="1"/>
  <c r="G553" i="14"/>
  <c r="G552" i="14" s="1"/>
  <c r="G550" i="14"/>
  <c r="G549" i="14" s="1"/>
  <c r="G523" i="14"/>
  <c r="G522" i="14" s="1"/>
  <c r="G437" i="14"/>
  <c r="G13" i="14"/>
  <c r="G12" i="14" s="1"/>
  <c r="G19" i="14"/>
  <c r="G21" i="14"/>
  <c r="G23" i="14"/>
  <c r="G384" i="14"/>
  <c r="G386" i="14"/>
  <c r="G603" i="14"/>
  <c r="G602" i="14" s="1"/>
  <c r="G739" i="14"/>
  <c r="G738" i="14" s="1"/>
  <c r="G832" i="14"/>
  <c r="G834" i="14"/>
  <c r="G836" i="14"/>
  <c r="G851" i="14"/>
  <c r="G854" i="14"/>
  <c r="G853" i="14" s="1"/>
  <c r="G873" i="14"/>
  <c r="G877" i="14"/>
  <c r="D56" i="23"/>
  <c r="G428" i="14"/>
  <c r="G217" i="14"/>
  <c r="G216" i="14" s="1"/>
  <c r="G41" i="14"/>
  <c r="G40" i="14" s="1"/>
  <c r="G39" i="14" s="1"/>
  <c r="G38" i="14" s="1"/>
  <c r="G720" i="14"/>
  <c r="G719" i="14" s="1"/>
  <c r="G477" i="14"/>
  <c r="G476" i="14" s="1"/>
  <c r="G610" i="14"/>
  <c r="G612" i="14"/>
  <c r="G349" i="14"/>
  <c r="G348" i="14" s="1"/>
  <c r="G352" i="14"/>
  <c r="G351" i="14" s="1"/>
  <c r="G268" i="14"/>
  <c r="G267" i="14" s="1"/>
  <c r="G271" i="14"/>
  <c r="G270" i="14" s="1"/>
  <c r="G391" i="14"/>
  <c r="G393" i="14"/>
  <c r="G779" i="14"/>
  <c r="G778" i="14" s="1"/>
  <c r="G787" i="14"/>
  <c r="G786" i="14" s="1"/>
  <c r="G799" i="14"/>
  <c r="G798" i="14" s="1"/>
  <c r="G796" i="14"/>
  <c r="G795" i="14" s="1"/>
  <c r="G793" i="14"/>
  <c r="G792" i="14" s="1"/>
  <c r="G462" i="14"/>
  <c r="G461" i="14" s="1"/>
  <c r="G468" i="14"/>
  <c r="G467" i="14" s="1"/>
  <c r="G474" i="14"/>
  <c r="G473" i="14" s="1"/>
  <c r="G232" i="14"/>
  <c r="G231" i="14" s="1"/>
  <c r="G235" i="14"/>
  <c r="G234" i="14" s="1"/>
  <c r="G29" i="14"/>
  <c r="G28" i="14" s="1"/>
  <c r="G27" i="14" s="1"/>
  <c r="G26" i="14" s="1"/>
  <c r="G25" i="14" s="1"/>
  <c r="D12" i="23" s="1"/>
  <c r="G203" i="14"/>
  <c r="G202" i="14" s="1"/>
  <c r="G201" i="14" s="1"/>
  <c r="G200" i="14" s="1"/>
  <c r="G199" i="14" s="1"/>
  <c r="D23" i="23" s="1"/>
  <c r="G209" i="14"/>
  <c r="G208" i="14" s="1"/>
  <c r="G207" i="14" s="1"/>
  <c r="G206" i="14" s="1"/>
  <c r="G205" i="14" s="1"/>
  <c r="D24" i="23" s="1"/>
  <c r="G238" i="14"/>
  <c r="G237" i="14" s="1"/>
  <c r="G241" i="14"/>
  <c r="G240" i="14" s="1"/>
  <c r="G244" i="14"/>
  <c r="G243" i="14" s="1"/>
  <c r="G862" i="14"/>
  <c r="G861" i="14" s="1"/>
  <c r="G865" i="14"/>
  <c r="G864" i="14" s="1"/>
  <c r="G868" i="14"/>
  <c r="G867" i="14" s="1"/>
  <c r="G883" i="14"/>
  <c r="G882" i="14" s="1"/>
  <c r="G890" i="14"/>
  <c r="G889" i="14" s="1"/>
  <c r="G893" i="14"/>
  <c r="G892" i="14" s="1"/>
  <c r="G645" i="14"/>
  <c r="G644" i="14" s="1"/>
  <c r="G643" i="14" s="1"/>
  <c r="G655" i="14"/>
  <c r="G657" i="14"/>
  <c r="G651" i="14"/>
  <c r="G650" i="14" s="1"/>
  <c r="G649" i="14" s="1"/>
  <c r="G707" i="14"/>
  <c r="G723" i="14"/>
  <c r="G722" i="14" s="1"/>
  <c r="G733" i="14"/>
  <c r="G732" i="14" s="1"/>
  <c r="G731" i="14" s="1"/>
  <c r="G572" i="14"/>
  <c r="G571" i="14" s="1"/>
  <c r="G575" i="14"/>
  <c r="G574" i="14" s="1"/>
  <c r="G578" i="14"/>
  <c r="G577" i="14" s="1"/>
  <c r="G581" i="14"/>
  <c r="G580" i="14" s="1"/>
  <c r="G584" i="14"/>
  <c r="G583" i="14" s="1"/>
  <c r="G250" i="14"/>
  <c r="G249" i="14" s="1"/>
  <c r="G253" i="14"/>
  <c r="G252" i="14" s="1"/>
  <c r="G626" i="14"/>
  <c r="G625" i="14" s="1"/>
  <c r="G624" i="14" s="1"/>
  <c r="G630" i="14"/>
  <c r="G629" i="14" s="1"/>
  <c r="G628" i="14" s="1"/>
  <c r="G634" i="14"/>
  <c r="G633" i="14" s="1"/>
  <c r="G632" i="14" s="1"/>
  <c r="G638" i="14"/>
  <c r="G637" i="14" s="1"/>
  <c r="G636" i="14" s="1"/>
  <c r="G617" i="14"/>
  <c r="G616" i="14" s="1"/>
  <c r="G615" i="14" s="1"/>
  <c r="G621" i="14"/>
  <c r="G620" i="14" s="1"/>
  <c r="G619" i="14" s="1"/>
  <c r="G563" i="14"/>
  <c r="G562" i="14" s="1"/>
  <c r="G561" i="14" s="1"/>
  <c r="G400" i="14"/>
  <c r="G399" i="14" s="1"/>
  <c r="G398" i="14" s="1"/>
  <c r="G397" i="14" s="1"/>
  <c r="G396" i="14" s="1"/>
  <c r="G446" i="14"/>
  <c r="G445" i="14" s="1"/>
  <c r="G444" i="14" s="1"/>
  <c r="G443" i="14" s="1"/>
  <c r="G442" i="14" s="1"/>
  <c r="D50" i="23" s="1"/>
  <c r="D49" i="23" s="1"/>
  <c r="G668" i="14"/>
  <c r="G667" i="14" s="1"/>
  <c r="G671" i="14"/>
  <c r="G670" i="14" s="1"/>
  <c r="G681" i="14"/>
  <c r="G680" i="14" s="1"/>
  <c r="G679" i="14" s="1"/>
  <c r="G678" i="14" s="1"/>
  <c r="G677" i="14" s="1"/>
  <c r="D37" i="23" s="1"/>
  <c r="G742" i="14"/>
  <c r="G746" i="14"/>
  <c r="G751" i="14"/>
  <c r="G750" i="14" s="1"/>
  <c r="G759" i="14"/>
  <c r="G758" i="14" s="1"/>
  <c r="G763" i="14"/>
  <c r="G762" i="14" s="1"/>
  <c r="G761" i="14" s="1"/>
  <c r="G220" i="14"/>
  <c r="G219" i="14" s="1"/>
  <c r="G439" i="14"/>
  <c r="G434" i="14"/>
  <c r="G433" i="14" s="1"/>
  <c r="G212" i="14" l="1"/>
  <c r="G427" i="14"/>
  <c r="G263" i="14"/>
  <c r="G491" i="14"/>
  <c r="G490" i="14" s="1"/>
  <c r="G489" i="14" s="1"/>
  <c r="D35" i="23" s="1"/>
  <c r="G846" i="14"/>
  <c r="G845" i="14" s="1"/>
  <c r="G844" i="14" s="1"/>
  <c r="G843" i="14" s="1"/>
  <c r="G842" i="14" s="1"/>
  <c r="G841" i="14" s="1"/>
  <c r="G831" i="14"/>
  <c r="G830" i="14" s="1"/>
  <c r="G829" i="14" s="1"/>
  <c r="G828" i="14" s="1"/>
  <c r="G300" i="14"/>
  <c r="G211" i="14"/>
  <c r="G160" i="14"/>
  <c r="G453" i="14"/>
  <c r="G452" i="14" s="1"/>
  <c r="G117" i="14"/>
  <c r="G262" i="14"/>
  <c r="G261" i="14" s="1"/>
  <c r="D28" i="23" s="1"/>
  <c r="G777" i="14"/>
  <c r="G776" i="14" s="1"/>
  <c r="G775" i="14" s="1"/>
  <c r="G436" i="14"/>
  <c r="G686" i="14"/>
  <c r="G383" i="14"/>
  <c r="G382" i="14" s="1"/>
  <c r="G381" i="14" s="1"/>
  <c r="G872" i="14"/>
  <c r="G871" i="14" s="1"/>
  <c r="G870" i="14" s="1"/>
  <c r="G133" i="14"/>
  <c r="G140" i="14"/>
  <c r="G605" i="14"/>
  <c r="G601" i="14" s="1"/>
  <c r="G706" i="14"/>
  <c r="G705" i="14" s="1"/>
  <c r="G150" i="14"/>
  <c r="G767" i="14"/>
  <c r="G766" i="14" s="1"/>
  <c r="G765" i="14" s="1"/>
  <c r="G749" i="14"/>
  <c r="G748" i="14" s="1"/>
  <c r="G741" i="14"/>
  <c r="G737" i="14" s="1"/>
  <c r="G736" i="14" s="1"/>
  <c r="G390" i="14"/>
  <c r="G389" i="14" s="1"/>
  <c r="G18" i="14"/>
  <c r="G16" i="14" s="1"/>
  <c r="G295" i="14"/>
  <c r="G285" i="14" s="1"/>
  <c r="G663" i="14"/>
  <c r="G123" i="14"/>
  <c r="G654" i="14"/>
  <c r="G653" i="14" s="1"/>
  <c r="G648" i="14" s="1"/>
  <c r="G647" i="14" s="1"/>
  <c r="G181" i="14"/>
  <c r="G172" i="14" s="1"/>
  <c r="G171" i="14" s="1"/>
  <c r="D19" i="23" s="1"/>
  <c r="D17" i="23" s="1"/>
  <c r="G593" i="14"/>
  <c r="G592" i="14" s="1"/>
  <c r="G360" i="14"/>
  <c r="G359" i="14" s="1"/>
  <c r="G354" i="14" s="1"/>
  <c r="G642" i="14"/>
  <c r="G641" i="14"/>
  <c r="D44" i="23" s="1"/>
  <c r="G886" i="14"/>
  <c r="G888" i="14"/>
  <c r="D14" i="23"/>
  <c r="G33" i="14"/>
  <c r="G32" i="14" s="1"/>
  <c r="G31" i="14" s="1"/>
  <c r="G860" i="14"/>
  <c r="G859" i="14" s="1"/>
  <c r="G109" i="14"/>
  <c r="E49" i="23"/>
  <c r="G145" i="14"/>
  <c r="G887" i="14"/>
  <c r="G614" i="14"/>
  <c r="G248" i="14"/>
  <c r="G247" i="14" s="1"/>
  <c r="G567" i="14"/>
  <c r="G566" i="14" s="1"/>
  <c r="G347" i="14"/>
  <c r="G50" i="14"/>
  <c r="G49" i="14" s="1"/>
  <c r="G100" i="14"/>
  <c r="G78" i="14"/>
  <c r="G62" i="14"/>
  <c r="G37" i="14"/>
  <c r="D15" i="23" s="1"/>
  <c r="G9" i="14"/>
  <c r="G11" i="14"/>
  <c r="G10" i="14"/>
  <c r="G879" i="14"/>
  <c r="G881" i="14"/>
  <c r="G880" i="14" s="1"/>
  <c r="D43" i="23"/>
  <c r="G623" i="14"/>
  <c r="G441" i="14"/>
  <c r="G155" i="14"/>
  <c r="G426" i="14" l="1"/>
  <c r="G425" i="14" s="1"/>
  <c r="G416" i="14" s="1"/>
  <c r="G395" i="14" s="1"/>
  <c r="G284" i="14"/>
  <c r="G283" i="14" s="1"/>
  <c r="D29" i="23" s="1"/>
  <c r="G451" i="14"/>
  <c r="G450" i="14" s="1"/>
  <c r="D34" i="23" s="1"/>
  <c r="G246" i="14"/>
  <c r="D26" i="23" s="1"/>
  <c r="G108" i="14"/>
  <c r="G107" i="14" s="1"/>
  <c r="G735" i="14"/>
  <c r="D41" i="23" s="1"/>
  <c r="G640" i="14"/>
  <c r="G858" i="14"/>
  <c r="D13" i="23" s="1"/>
  <c r="G15" i="14"/>
  <c r="D11" i="23" s="1"/>
  <c r="D30" i="23"/>
  <c r="G662" i="14"/>
  <c r="G661" i="14" s="1"/>
  <c r="G660" i="14" s="1"/>
  <c r="G565" i="14"/>
  <c r="G17" i="14"/>
  <c r="D45" i="23"/>
  <c r="D42" i="23" s="1"/>
  <c r="G388" i="14"/>
  <c r="G380" i="14" s="1"/>
  <c r="D32" i="23" s="1"/>
  <c r="G685" i="14"/>
  <c r="G684" i="14" s="1"/>
  <c r="D40" i="23" s="1"/>
  <c r="G591" i="14"/>
  <c r="G590" i="14" s="1"/>
  <c r="D52" i="23"/>
  <c r="D51" i="23" s="1"/>
  <c r="G885" i="14"/>
  <c r="E17" i="23"/>
  <c r="G61" i="14"/>
  <c r="D10" i="23"/>
  <c r="G827" i="14"/>
  <c r="G826" i="14" s="1"/>
  <c r="D47" i="23"/>
  <c r="D46" i="23" s="1"/>
  <c r="G774" i="14"/>
  <c r="G165" i="14"/>
  <c r="D9" i="23"/>
  <c r="D25" i="23"/>
  <c r="G198" i="14" l="1"/>
  <c r="D21" i="23"/>
  <c r="D39" i="23"/>
  <c r="G857" i="14"/>
  <c r="G856" i="14" s="1"/>
  <c r="D36" i="23"/>
  <c r="D27" i="23"/>
  <c r="G48" i="14"/>
  <c r="D16" i="23" s="1"/>
  <c r="D8" i="23" s="1"/>
  <c r="G683" i="14"/>
  <c r="G659" i="14" s="1"/>
  <c r="D38" i="23"/>
  <c r="G449" i="14"/>
  <c r="G448" i="14" s="1"/>
  <c r="G260" i="14"/>
  <c r="D33" i="23" l="1"/>
  <c r="D55" i="23" s="1"/>
  <c r="G8" i="14"/>
  <c r="G7" i="14" s="1"/>
  <c r="G902" i="14" s="1"/>
</calcChain>
</file>

<file path=xl/sharedStrings.xml><?xml version="1.0" encoding="utf-8"?>
<sst xmlns="http://schemas.openxmlformats.org/spreadsheetml/2006/main" count="4365" uniqueCount="587">
  <si>
    <t>Муниципальная программа "Развитие образования Надеждинского муниципального района" на 2020-2025 годы</t>
  </si>
  <si>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</si>
  <si>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</si>
  <si>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>Проведение выборов депутатов Думы Надеждинского муниципального района</t>
  </si>
  <si>
    <t>999 99 11140</t>
  </si>
  <si>
    <t>041 01 11250</t>
  </si>
  <si>
    <t xml:space="preserve">Муниципальная программа "Экономическое развитие Надеждинскгого муниципального района на 2016-2025 годы"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</si>
  <si>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</si>
  <si>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</si>
  <si>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</si>
  <si>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</si>
  <si>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</si>
  <si>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Приобретение и поставка спортивного инвентаря, спортивного оборудования и иного имущества для развития массового спорта</t>
  </si>
  <si>
    <t>032 А1 55191</t>
  </si>
  <si>
    <t xml:space="preserve">Муниципальная программа "Обеспечение жильем молодых семей Надеждинского муниципального района на 2021-2027 годы" </t>
  </si>
  <si>
    <t>Строительство водовода в п.Тавричанка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</si>
  <si>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</si>
  <si>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</si>
  <si>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</si>
  <si>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</si>
  <si>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</si>
  <si>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</si>
  <si>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</si>
  <si>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</si>
  <si>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(Капитальный ремонт объектов муниципальных общеобразовательных организаций)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</si>
  <si>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</si>
  <si>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</si>
  <si>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</si>
  <si>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</si>
  <si>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</si>
  <si>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</si>
  <si>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</si>
  <si>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</si>
  <si>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</si>
  <si>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</si>
  <si>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</si>
  <si>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</si>
  <si>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</si>
  <si>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</si>
  <si>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</si>
  <si>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</si>
  <si>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</si>
  <si>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</si>
  <si>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</si>
  <si>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</si>
  <si>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</si>
  <si>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</si>
  <si>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</si>
  <si>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</si>
  <si>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</si>
  <si>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</si>
  <si>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</si>
  <si>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</si>
  <si>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</si>
  <si>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</si>
  <si>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</si>
  <si>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</si>
  <si>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</si>
  <si>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</si>
  <si>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</si>
  <si>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</si>
  <si>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</si>
  <si>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</si>
  <si>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</si>
  <si>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</si>
  <si>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</si>
  <si>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</si>
  <si>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</si>
  <si>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</si>
  <si>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</si>
  <si>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</si>
  <si>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</si>
  <si>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</si>
  <si>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</si>
  <si>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</si>
  <si>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</si>
  <si>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</si>
  <si>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</si>
  <si>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</si>
  <si>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</si>
  <si>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</si>
  <si>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</si>
  <si>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</si>
  <si>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 xml:space="preserve">  Проектирование (включая изыскания и проведение государтсвенной экспертизы) и строительство очистных сооружений в п. Тавричанка Надеждинского муниципального района</t>
  </si>
  <si>
    <t>Проектирование (включая изыскания и проведение государтсвенной экспертизы) и строительство очистных сооружений в п. Раздольное Надеждинского муниципального района</t>
  </si>
  <si>
    <t>999 99 R0820</t>
  </si>
  <si>
    <t>021 01 92070</t>
  </si>
  <si>
    <t>Молодежная политика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</si>
  <si>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</si>
  <si>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</si>
  <si>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</si>
  <si>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</si>
  <si>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</si>
  <si>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</si>
  <si>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 xml:space="preserve">Муниципальная программа "Комплексное развитие сельских территорий Надеждинского муниципального района" </t>
  </si>
  <si>
    <t>160 00 00000</t>
  </si>
  <si>
    <t>Подпрограмма "Мероприятия по благоустройству сельских территорий Надеждинского муниципального района"</t>
  </si>
  <si>
    <t>161 00 00000</t>
  </si>
  <si>
    <t xml:space="preserve">Мероприятия по благоустройству сельских территорий </t>
  </si>
  <si>
    <t>161 01 R5760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</si>
  <si>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</si>
  <si>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</si>
  <si>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</si>
  <si>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</si>
  <si>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</si>
  <si>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</si>
  <si>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</si>
  <si>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</si>
  <si>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</si>
  <si>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</si>
  <si>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</si>
  <si>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</si>
  <si>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</si>
  <si>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</si>
  <si>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</si>
  <si>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</si>
  <si>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</si>
  <si>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</si>
  <si>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061 02 41060</t>
  </si>
  <si>
    <t>061 02 41090</t>
  </si>
  <si>
    <t>061 02 41100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</si>
  <si>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</si>
  <si>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</si>
  <si>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</si>
  <si>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</si>
  <si>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</si>
  <si>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</si>
  <si>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</si>
  <si>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</si>
  <si>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</si>
  <si>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</si>
  <si>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</si>
  <si>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</si>
  <si>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</si>
  <si>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</si>
  <si>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</si>
  <si>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</si>
  <si>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</si>
  <si>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</si>
  <si>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</si>
  <si>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</si>
  <si>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</si>
  <si>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</si>
  <si>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</si>
  <si>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</si>
  <si>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</si>
  <si>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</si>
  <si>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</si>
  <si>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</si>
  <si>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</si>
  <si>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</si>
  <si>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</si>
  <si>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</si>
  <si>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</si>
  <si>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</si>
  <si>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</si>
  <si>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</si>
  <si>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</si>
  <si>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</si>
  <si>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</si>
  <si>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</si>
  <si>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</si>
  <si>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</si>
  <si>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</si>
  <si>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</si>
  <si>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</si>
  <si>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</si>
  <si>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</si>
  <si>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</si>
  <si>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</si>
  <si>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</si>
  <si>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</si>
  <si>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</si>
  <si>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</si>
  <si>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</si>
  <si>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</si>
  <si>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</si>
  <si>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</si>
  <si>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</si>
  <si>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</si>
  <si>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</si>
  <si>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</si>
  <si>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</si>
  <si>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</si>
  <si>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</si>
  <si>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</si>
  <si>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</si>
  <si>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</si>
  <si>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</si>
  <si>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</si>
  <si>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</si>
  <si>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</si>
  <si>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</si>
  <si>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</si>
  <si>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</si>
  <si>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</si>
  <si>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</si>
  <si>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</si>
  <si>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</si>
  <si>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</si>
  <si>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</si>
  <si>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</si>
  <si>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</si>
  <si>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</si>
  <si>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</si>
  <si>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</si>
  <si>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</si>
  <si>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</si>
  <si>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</si>
  <si>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</si>
  <si>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</si>
  <si>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</si>
  <si>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</si>
  <si>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</si>
  <si>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</si>
  <si>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</si>
  <si>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</si>
  <si>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</si>
  <si>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</si>
  <si>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</si>
  <si>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</si>
  <si>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</si>
  <si>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</si>
  <si>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</si>
  <si>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</si>
  <si>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</si>
  <si>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</si>
  <si>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</si>
  <si>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</si>
  <si>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</si>
  <si>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</si>
  <si>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</si>
  <si>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</si>
  <si>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</si>
  <si>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</si>
  <si>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</si>
  <si>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</si>
  <si>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</si>
  <si>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</si>
  <si>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</si>
  <si>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</si>
  <si>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</si>
  <si>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</si>
  <si>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</si>
  <si>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</si>
  <si>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</si>
  <si>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</si>
  <si>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</si>
  <si>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</si>
  <si>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</si>
  <si>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</si>
  <si>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</si>
  <si>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</si>
  <si>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</si>
  <si>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</si>
  <si>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</si>
  <si>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</si>
  <si>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</si>
  <si>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</si>
  <si>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</si>
  <si>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</si>
  <si>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</si>
  <si>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</si>
  <si>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</si>
  <si>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</si>
  <si>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</si>
  <si>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</si>
  <si>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</si>
  <si>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</si>
  <si>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</si>
  <si>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</si>
  <si>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</si>
  <si>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</si>
  <si>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</si>
  <si>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</si>
  <si>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</si>
  <si>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</si>
  <si>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</si>
  <si>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</si>
  <si>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</si>
  <si>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</si>
  <si>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</si>
  <si>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</si>
  <si>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</si>
  <si>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</si>
  <si>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</si>
  <si>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</si>
  <si>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</si>
  <si>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</si>
  <si>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</si>
  <si>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</si>
  <si>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</si>
  <si>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</si>
  <si>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</si>
  <si>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</si>
  <si>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</si>
  <si>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</si>
  <si>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</si>
  <si>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</si>
  <si>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</si>
  <si>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</si>
  <si>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</si>
  <si>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</si>
  <si>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</si>
  <si>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</si>
  <si>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</si>
  <si>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</si>
  <si>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</si>
  <si>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</si>
  <si>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</si>
  <si>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</si>
  <si>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</si>
  <si>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</si>
  <si>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</si>
  <si>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</si>
  <si>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</si>
  <si>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</si>
  <si>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</si>
  <si>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</si>
  <si>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</si>
  <si>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</si>
  <si>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</si>
  <si>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</si>
  <si>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</si>
  <si>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</si>
  <si>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</si>
  <si>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</si>
  <si>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</si>
  <si>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</si>
  <si>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</si>
  <si>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</si>
  <si>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</si>
  <si>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</si>
  <si>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</si>
  <si>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</si>
  <si>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</si>
  <si>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</si>
  <si>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</si>
  <si>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</si>
  <si>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</si>
  <si>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</si>
  <si>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</si>
  <si>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</si>
  <si>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</si>
  <si>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</si>
  <si>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</si>
  <si>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</si>
  <si>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</si>
  <si>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</si>
  <si>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</si>
  <si>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</si>
  <si>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</si>
  <si>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</si>
  <si>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</si>
  <si>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</si>
  <si>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</si>
  <si>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</si>
  <si>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</si>
  <si>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</si>
  <si>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</si>
  <si>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</si>
  <si>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</si>
  <si>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</si>
  <si>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</si>
  <si>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</si>
  <si>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</si>
  <si>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</si>
  <si>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</si>
  <si>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</si>
  <si>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</si>
  <si>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</si>
  <si>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</si>
  <si>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</si>
  <si>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</si>
  <si>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</si>
  <si>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>090 00 00000</t>
  </si>
  <si>
    <t>041 01 92370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</si>
  <si>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</si>
  <si>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</si>
  <si>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</si>
  <si>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</si>
  <si>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</si>
  <si>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</si>
  <si>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</si>
  <si>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</si>
  <si>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</si>
  <si>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</si>
  <si>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</si>
  <si>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</si>
  <si>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</si>
  <si>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</si>
  <si>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</si>
  <si>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</si>
  <si>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</si>
  <si>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</si>
  <si>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</si>
  <si>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</si>
  <si>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</si>
  <si>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</si>
  <si>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</si>
  <si>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</si>
  <si>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</si>
  <si>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</si>
  <si>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</si>
  <si>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</si>
  <si>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</si>
  <si>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</si>
  <si>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</si>
  <si>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</si>
  <si>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</si>
  <si>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</si>
  <si>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</si>
  <si>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</si>
  <si>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</si>
  <si>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</si>
  <si>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</si>
  <si>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</si>
  <si>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</si>
  <si>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</si>
  <si>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</si>
  <si>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</si>
  <si>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</si>
  <si>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</si>
  <si>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</si>
  <si>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</si>
  <si>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</si>
  <si>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</si>
  <si>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</si>
  <si>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</si>
  <si>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</si>
  <si>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</si>
  <si>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</si>
  <si>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</si>
  <si>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</si>
  <si>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</si>
  <si>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161 01 R576F</t>
  </si>
  <si>
    <t>Субсидии на реализацию мероприятий по благоустройству сельских территорий, софинансируемые из федерального бюджета</t>
  </si>
  <si>
    <t>Субсидии на реализацию мероприятий по благоустройству сельских территорий, софинансируемые из федерального бюджета за счет средств резервного фонда Правительства Российской Федерации</t>
  </si>
  <si>
    <t>Председатель и аудитор контрольно-счетного органа муниципального района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</si>
  <si>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</si>
  <si>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</si>
  <si>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</si>
  <si>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</si>
  <si>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</si>
  <si>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</si>
  <si>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</si>
  <si>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</si>
  <si>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</si>
  <si>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</si>
  <si>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</si>
  <si>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</si>
  <si>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</si>
  <si>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</si>
  <si>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</si>
  <si>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</si>
  <si>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</si>
  <si>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</si>
  <si>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</si>
  <si>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</si>
  <si>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</si>
  <si>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</si>
  <si>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</si>
  <si>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</si>
  <si>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</si>
  <si>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061 F5 52432</t>
  </si>
  <si>
    <t>021 03 L5764</t>
  </si>
  <si>
    <t>022 02 R3040</t>
  </si>
  <si>
    <t>022 03 L5765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</si>
  <si>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</si>
  <si>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</si>
  <si>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</si>
  <si>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</si>
  <si>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</si>
  <si>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</si>
  <si>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</si>
  <si>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999 99 00000</t>
  </si>
  <si>
    <t>999 99 11010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</si>
  <si>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</si>
  <si>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</si>
  <si>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</si>
  <si>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</si>
  <si>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</si>
  <si>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</si>
  <si>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Капитальный ремонт объектов муниципальных общеобразовательных организаций, в рамках реализации мероприятий по обеспечению комплексного развития сельских территорий</t>
  </si>
  <si>
    <t>022 03 20200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</si>
  <si>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</si>
  <si>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</si>
  <si>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Государственная поддержка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</si>
  <si>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Субсидии на государственную поддержку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</si>
  <si>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</si>
  <si>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</si>
  <si>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</si>
  <si>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</si>
  <si>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</si>
  <si>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</si>
  <si>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</si>
  <si>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Субсидии на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</si>
  <si>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</si>
  <si>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Субсидии из краевого бюджета на реализацию проекта инициативного бюджетирования по направлению "Твой проект"</t>
  </si>
  <si>
    <t>050 01 92360</t>
  </si>
  <si>
    <t>Реализация проекта инициативного бюджетирования по направлению "Твой проект"</t>
  </si>
  <si>
    <t>050 01 S2360</t>
  </si>
  <si>
    <t>Средства резервного фонда (Мероприятия по ремонту и аварийн-восставновительным работам на объектах жизнеобеспечения населения)</t>
  </si>
  <si>
    <t>061 01 11010</t>
  </si>
  <si>
    <t>061 03 L576S</t>
  </si>
  <si>
    <t xml:space="preserve">Средства резервного фонда администрации Надеждинского муниципального района (Оказание единовременной материальной помощи гражданам, пострадавшим в результате пожара или наводнения) </t>
  </si>
  <si>
    <t>Иные межбюджетные трансферты на реализацию программ местного развития и обеспечение занятости для шахтерских городов и поселков</t>
  </si>
  <si>
    <t>999 99 51560</t>
  </si>
  <si>
    <t>Субсидии из краевого бюджета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</si>
  <si>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042 01 92700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</si>
  <si>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(средства бюджета района)</t>
  </si>
  <si>
    <t>042 01 S2700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</si>
  <si>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</si>
  <si>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</si>
  <si>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 xml:space="preserve">Реализация проекта инициативного бюджетирования по направлению "Твой проект" </t>
  </si>
  <si>
    <t>031 01 S2360</t>
  </si>
  <si>
    <t>031 01 92360</t>
  </si>
  <si>
    <t>033 01 20030</t>
  </si>
  <si>
    <t>033 01 20040</t>
  </si>
  <si>
    <t>Государственная поддержка лучших работников муниципальных учреждений культуры</t>
  </si>
  <si>
    <t>033 А2 55194</t>
  </si>
  <si>
    <t>Премии и гранты</t>
  </si>
  <si>
    <t>350</t>
  </si>
  <si>
    <t>035 01 20030</t>
  </si>
  <si>
    <t>035 01 S2190</t>
  </si>
  <si>
    <t>035 01 92190</t>
  </si>
  <si>
    <t>035 01 S2230</t>
  </si>
  <si>
    <t>035 01 92230</t>
  </si>
  <si>
    <t>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ул.Парковая,2б; строительство специализированного комплекса единоборств в селе Вольно-Надеждинское) (средства бюджета района)</t>
  </si>
  <si>
    <t>035  03 L5766</t>
  </si>
  <si>
    <t>Субсидии на 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ул.Парковая,2б; строительство специализированного комплекса единоборств в селе Вольно-Надеждинское)</t>
  </si>
  <si>
    <t>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ул.Парковая,2б)</t>
  </si>
  <si>
    <t>035  03 L576S</t>
  </si>
  <si>
    <t xml:space="preserve">Муниципальная программа "Охрана окружающей среды на территории Надеждинского муниципального района на  2023-2025 годы" 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</si>
  <si>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</si>
  <si>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</si>
  <si>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</si>
  <si>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</si>
  <si>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Средства резервного фонда администрации Надеждинского муниципального района</t>
  </si>
  <si>
    <t>061 01 41040</t>
  </si>
  <si>
    <t>Строительство водовода в п.Тавричанка (включая проведение государственной экспертизы и строительного контроля)</t>
  </si>
  <si>
    <t>Реализация инициативных проектов на территории Надеждинского муниципального района</t>
  </si>
  <si>
    <t>050 01 11270</t>
  </si>
  <si>
    <t>Муниципальная программа "Переселение граждан из аварийного жилищного фонда Надеждинского муниципального района Приморского края на 2020-2025 годы"</t>
  </si>
  <si>
    <t>110 00 00000</t>
  </si>
  <si>
    <t xml:space="preserve">Обеспечение благоустроенным жильем граждан Надеждинского муниципального района, проживающих в домах, признанных аварийными и подлежащими сносу  </t>
  </si>
  <si>
    <t>110 F3 6748S</t>
  </si>
  <si>
    <t>Субсидии из краевого бюджета на переселение граждан из аварийного жилищного фонда с учетом необходимости развития малоэтажного жилищного строительства</t>
  </si>
  <si>
    <t>110 F3 67484</t>
  </si>
  <si>
    <t>110 F3 67483</t>
  </si>
  <si>
    <t>022 02 11270</t>
  </si>
  <si>
    <t>022 Е1 5305S</t>
  </si>
  <si>
    <t>Субсидии на государственную поддержку лучших работников муниципальных учреждений культуры</t>
  </si>
  <si>
    <t>035 01 11270</t>
  </si>
  <si>
    <t>Заместитель председателя Думы Надеждинского муниципального района</t>
  </si>
  <si>
    <t>999 99 10040</t>
  </si>
  <si>
    <t>Субсидии на переселение граждан из аварийного жилищного фонда за счет средств, поступивших от публично-правовй компании "Фонд развития территорий"</t>
  </si>
  <si>
    <t>Специальные расходы</t>
  </si>
  <si>
    <t>880</t>
  </si>
  <si>
    <t>Средства резервного фонда администрации Надеждинского муниципального района (Мероприятия, связанные с ликвидацией угрозы возникновения и последствий чрезвычайных ситуаций; мероприятия, связанные с предупреждением распространения и ликвидацией массовых заболеваний и эпидемий)</t>
  </si>
  <si>
    <t>050 01 11010</t>
  </si>
  <si>
    <t>12</t>
  </si>
  <si>
    <t>Субсидии из резервного фонда Правительства Приморского края по ликвидации чрезвычайных ситуаций природного и техногенного характера</t>
  </si>
  <si>
    <t>999 99 23800</t>
  </si>
  <si>
    <t>Средства резервного фонда администрации Надеждинского муниципального района (мероприятия по ремонту и аврийно-восстановительным работам)</t>
  </si>
  <si>
    <t>062 01 11010</t>
  </si>
  <si>
    <t>Субсидии на обеспечение мероприятий по модернизации систем коммунальной инфраструктуры за счет средств Фонда развития территорий"</t>
  </si>
  <si>
    <t>061 01 09505</t>
  </si>
  <si>
    <t>Средства резервного фонда администрации Надеждинского муниципального района (Мероприятия, связанные с захоронением военнослужащего, погибшего в ходе специальной военной операции на территориях Донецкой Народной Республики, Луганской Народной Республики, Запорожской и Херсонской областей и Украины, захораниваемого на территории Надеждинского муниципального района; проведение мероприятий, обязательных для выполнения в соответствии с распоряжениями Губернатора ПК (оперативного штаба обороны),в рамках исполнения Указа Президента РФ от 19.10.2022 №757 "О мерах, осуществляемых в субъектах РФ от 19.10.2022 №756)</t>
  </si>
  <si>
    <t>Средства резервного фонда администрации Надеждинского муниципального района (Оказание единовременной материальной помощи семье военнослужащего, погибшего в ходе специальной военной операции на территориях Донецкой Народной Республики, Луганской Народной Республики, Запорожской и Херсонской областей и Украины, захораниваемого на территории Надеждинского муниципального района, на мероприятия, связанные с захоронением; Оказание единовременной материальной помощи семьям мобилизованных граждан и военнослужащих, принимающих участие в специальной военной операции на территориях Донецкой Народной Республики, Луганской Народной Республики, Запорожской и Херсонской областей и Украины)</t>
  </si>
  <si>
    <t xml:space="preserve">Средства резервного фонда администрации Надеждинского муниципального района (Меры социальной поддержки родителям (законным представителям) из семей граждан, призванных на военную службу по мобилизации </t>
  </si>
  <si>
    <t xml:space="preserve">Средства резервного фонда администрации Надеждинского муниципального района (Меры социальной поддержки родителям (законным представителям) из семей граждан, призванных на военную службу по мобилизации) </t>
  </si>
  <si>
    <t>Обеспечение комплексного развития сельских территорий (Капитальный ремонт, благоустройство территории, устройство фасада здания детского сада)</t>
  </si>
  <si>
    <t>021 03 L576S</t>
  </si>
  <si>
    <t>061 03 Q5767</t>
  </si>
  <si>
    <t>Субсидии на обеспечение комплексного развития сельских территорий за счет средств краевого бюджета (Строительство очистных сооружений в п.Девятый Вал Надеждинского муниципального района)</t>
  </si>
  <si>
    <t>021 02 11010</t>
  </si>
  <si>
    <t>022 02 11010</t>
  </si>
  <si>
    <t>061 03 S5767</t>
  </si>
  <si>
    <t xml:space="preserve">Средства резервного фонда администрации Надеждинского муниципального района  (проведение аварийно-восстановительных работ, включая проведение государственной экспертизы проектной документации и инженерных изысканий) </t>
  </si>
  <si>
    <t>Исполнение расходов бюджета Надеждинского муниципального района по разделам, подразделам, целевым статьям и видам расходов классификации расходов бюджетов в ведомственной структуре расходов бюджета за 2023 год</t>
  </si>
  <si>
    <t>Приложение 4</t>
  </si>
  <si>
    <t>Уточненные бюджетные назначения на 2023 год</t>
  </si>
  <si>
    <t>Фактически исполнено в 2023 году</t>
  </si>
  <si>
    <t>050 01 23800</t>
  </si>
  <si>
    <t>Приложение 5</t>
  </si>
  <si>
    <t>Исполнение расходов бюджета Надеждинского муниципального района по разделам, подразделам,  классификации расходов бюджетов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</si>
</sst>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23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2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164" fontId="2" fillId="0" borderId="1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0" fontId="2" fillId="0" borderId="1" xfId="0" applyFont="1" applyFill="1" applyBorder="1"/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3" borderId="1" xfId="0" applyNumberFormat="1" applyFont="1" applyFill="1" applyBorder="1" applyAlignment="1">
      <alignment horizontal="justify" wrapText="1"/>
    </xf>
    <xf numFmtId="49" fontId="12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0" fontId="11" fillId="3" borderId="1" xfId="0" applyFont="1" applyFill="1" applyBorder="1" applyAlignment="1">
      <alignment wrapText="1"/>
    </xf>
    <xf numFmtId="49" fontId="12" fillId="3" borderId="1" xfId="0" applyNumberFormat="1" applyFont="1" applyFill="1" applyBorder="1" applyAlignment="1">
      <alignment horizontal="justify" vertical="top" wrapText="1"/>
    </xf>
    <xf numFmtId="164" fontId="12" fillId="3" borderId="1" xfId="0" applyNumberFormat="1" applyFont="1" applyFill="1" applyBorder="1"/>
    <xf numFmtId="164" fontId="2" fillId="3" borderId="1" xfId="0" applyNumberFormat="1" applyFont="1" applyFill="1" applyBorder="1"/>
    <xf numFmtId="0" fontId="2" fillId="3" borderId="1" xfId="0" applyFont="1" applyFill="1" applyBorder="1" applyAlignment="1">
      <alignment horizontal="left"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49" fontId="12" fillId="3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3" borderId="1" xfId="0" applyNumberFormat="1" applyFont="1" applyFill="1" applyBorder="1" applyAlignment="1">
      <alignment horizontal="right"/>
    </xf>
    <xf numFmtId="0" fontId="12" fillId="3" borderId="1" xfId="0" applyFont="1" applyFill="1" applyBorder="1" applyAlignment="1">
      <alignment horizontal="left" wrapText="1"/>
    </xf>
    <xf numFmtId="164" fontId="3" fillId="3" borderId="1" xfId="0" applyNumberFormat="1" applyFont="1" applyFill="1" applyBorder="1"/>
    <xf numFmtId="164" fontId="10" fillId="3" borderId="1" xfId="0" applyNumberFormat="1" applyFont="1" applyFill="1" applyBorder="1"/>
    <xf numFmtId="0" fontId="3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14" fillId="0" borderId="0" xfId="0" applyFont="1" applyAlignment="1"/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49" fontId="2" fillId="0" borderId="1" xfId="0" applyNumberFormat="1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justify" vertical="top" wrapText="1"/>
    </xf>
    <xf numFmtId="0" fontId="11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wrapText="1"/>
    </xf>
    <xf numFmtId="0" fontId="2" fillId="4" borderId="1" xfId="0" applyFont="1" applyFill="1" applyBorder="1"/>
    <xf numFmtId="0" fontId="12" fillId="4" borderId="1" xfId="0" applyFont="1" applyFill="1" applyBorder="1"/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15" fillId="0" borderId="0" xfId="0" applyFont="1" applyFill="1" applyAlignment="1">
      <alignment horizontal="left"/>
    </xf>
    <xf numFmtId="0" fontId="12" fillId="0" borderId="1" xfId="0" applyFont="1" applyBorder="1"/>
    <xf numFmtId="164" fontId="2" fillId="4" borderId="1" xfId="0" applyNumberFormat="1" applyFont="1" applyFill="1" applyBorder="1"/>
    <xf numFmtId="164" fontId="12" fillId="4" borderId="1" xfId="0" applyNumberFormat="1" applyFont="1" applyFill="1" applyBorder="1"/>
    <xf numFmtId="164" fontId="12" fillId="3" borderId="1" xfId="0" applyNumberFormat="1" applyFont="1" applyFill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14" fillId="0" borderId="0" xfId="0" applyFont="1" applyFill="1" applyAlignment="1">
      <alignment horizontal="left"/>
    </xf>
    <xf numFmtId="0" fontId="3" fillId="0" borderId="0" xfId="3" applyFont="1" applyAlignment="1">
      <alignment horizontal="center" wrapText="1"/>
    </xf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3"/>
  <sheetViews>
    <sheetView tabSelected="1" view="pageBreakPreview" topLeftCell="A860" zoomScale="60" zoomScaleNormal="120" workbookViewId="0">
      <selection activeCell="G5" sqref="G5:H5"/>
    </sheetView>
  </sheetViews>
  <sheetFormatPr defaultRowHeight="12.75" x14ac:dyDescent="0.2"/>
  <cols>
    <col min="1" max="1" width="51.42578125" style="2" customWidth="1"/>
    <col min="2" max="2" width="8.42578125" style="72" customWidth="1"/>
    <col min="3" max="3" width="7.140625" style="2" customWidth="1"/>
    <col min="4" max="4" width="8.140625" style="90" customWidth="1"/>
    <col min="5" max="5" width="14.5703125" style="90" customWidth="1"/>
    <col min="6" max="6" width="8.28515625" style="2" customWidth="1"/>
    <col min="7" max="7" width="13" style="2" customWidth="1"/>
    <col min="8" max="8" width="12.28515625" style="2" customWidth="1"/>
    <col min="9" max="16384" width="9.140625" style="2"/>
  </cols>
  <sheetData>
    <row r="1" spans="1:9" ht="15.75" customHeight="1" x14ac:dyDescent="0.25">
      <c r="G1" s="221" t="s">
        <v>581</v>
      </c>
      <c r="H1" s="221"/>
      <c r="I1" s="221"/>
    </row>
    <row r="2" spans="1:9" ht="15" customHeight="1" x14ac:dyDescent="0.25">
      <c r="D2" s="197"/>
      <c r="E2" s="198"/>
      <c r="F2" s="198"/>
      <c r="G2" s="199"/>
    </row>
    <row r="3" spans="1:9" s="24" customFormat="1" ht="26.25" customHeight="1" x14ac:dyDescent="0.2">
      <c r="A3" s="218" t="s">
        <v>580</v>
      </c>
      <c r="B3" s="218"/>
      <c r="C3" s="218"/>
      <c r="D3" s="218"/>
      <c r="E3" s="218"/>
      <c r="F3" s="218"/>
      <c r="G3" s="219"/>
      <c r="H3" s="220"/>
    </row>
    <row r="4" spans="1:9" s="24" customFormat="1" ht="12.75" customHeight="1" x14ac:dyDescent="0.2">
      <c r="A4" s="25"/>
      <c r="B4" s="25"/>
      <c r="C4" s="25"/>
      <c r="D4" s="83"/>
      <c r="E4" s="83"/>
      <c r="F4" s="25"/>
      <c r="G4" s="77" t="s">
        <v>179</v>
      </c>
    </row>
    <row r="5" spans="1:9" s="79" customFormat="1" ht="56.25" customHeight="1" x14ac:dyDescent="0.2">
      <c r="A5" s="78" t="s">
        <v>262</v>
      </c>
      <c r="B5" s="78" t="s">
        <v>261</v>
      </c>
      <c r="C5" s="76" t="s">
        <v>133</v>
      </c>
      <c r="D5" s="84" t="s">
        <v>263</v>
      </c>
      <c r="E5" s="84" t="s">
        <v>164</v>
      </c>
      <c r="F5" s="76" t="s">
        <v>165</v>
      </c>
      <c r="G5" s="75" t="s">
        <v>582</v>
      </c>
      <c r="H5" s="75" t="s">
        <v>583</v>
      </c>
    </row>
    <row r="6" spans="1:9" s="29" customFormat="1" ht="13.5" customHeight="1" x14ac:dyDescent="0.2">
      <c r="A6" s="26">
        <v>1</v>
      </c>
      <c r="B6" s="27">
        <v>2</v>
      </c>
      <c r="C6" s="27">
        <v>3</v>
      </c>
      <c r="D6" s="85">
        <v>4</v>
      </c>
      <c r="E6" s="85">
        <v>5</v>
      </c>
      <c r="F6" s="27">
        <v>6</v>
      </c>
      <c r="G6" s="28">
        <v>7</v>
      </c>
      <c r="H6" s="28">
        <v>8</v>
      </c>
    </row>
    <row r="7" spans="1:9" ht="29.25" customHeight="1" x14ac:dyDescent="0.2">
      <c r="A7" s="126" t="s">
        <v>168</v>
      </c>
      <c r="B7" s="127" t="s">
        <v>169</v>
      </c>
      <c r="C7" s="127" t="s">
        <v>137</v>
      </c>
      <c r="D7" s="127" t="s">
        <v>137</v>
      </c>
      <c r="E7" s="128" t="s">
        <v>287</v>
      </c>
      <c r="F7" s="130" t="s">
        <v>166</v>
      </c>
      <c r="G7" s="118">
        <f>G8+G165+G198+G260+G395+G441</f>
        <v>785159.52100000018</v>
      </c>
      <c r="H7" s="118">
        <f>H8+H165+H198+H260+H395+H441</f>
        <v>713097.32900000003</v>
      </c>
    </row>
    <row r="8" spans="1:9" s="20" customFormat="1" ht="15.75" customHeight="1" x14ac:dyDescent="0.2">
      <c r="A8" s="4" t="s">
        <v>135</v>
      </c>
      <c r="B8" s="9">
        <v>961</v>
      </c>
      <c r="C8" s="5" t="s">
        <v>136</v>
      </c>
      <c r="D8" s="5" t="s">
        <v>137</v>
      </c>
      <c r="E8" s="5" t="s">
        <v>287</v>
      </c>
      <c r="F8" s="5" t="s">
        <v>166</v>
      </c>
      <c r="G8" s="111">
        <f>G9+G15+G25+G31+G37+G48</f>
        <v>135912.666</v>
      </c>
      <c r="H8" s="111">
        <f>H9+H15+H25+H31+H37+H48</f>
        <v>130919.15400000001</v>
      </c>
    </row>
    <row r="9" spans="1:9" s="21" customFormat="1" ht="25.5" customHeight="1" x14ac:dyDescent="0.25">
      <c r="A9" s="13" t="s">
        <v>138</v>
      </c>
      <c r="B9" s="14">
        <v>961</v>
      </c>
      <c r="C9" s="14" t="s">
        <v>139</v>
      </c>
      <c r="D9" s="15" t="s">
        <v>140</v>
      </c>
      <c r="E9" s="15" t="s">
        <v>287</v>
      </c>
      <c r="F9" s="14" t="s">
        <v>170</v>
      </c>
      <c r="G9" s="112">
        <f>G12</f>
        <v>1936</v>
      </c>
      <c r="H9" s="112">
        <f>H12</f>
        <v>1928.538</v>
      </c>
    </row>
    <row r="10" spans="1:9" s="19" customFormat="1" ht="27" customHeight="1" x14ac:dyDescent="0.2">
      <c r="A10" s="6" t="s">
        <v>253</v>
      </c>
      <c r="B10" s="7">
        <v>961</v>
      </c>
      <c r="C10" s="7" t="s">
        <v>139</v>
      </c>
      <c r="D10" s="8" t="s">
        <v>140</v>
      </c>
      <c r="E10" s="8" t="s">
        <v>280</v>
      </c>
      <c r="F10" s="7" t="s">
        <v>170</v>
      </c>
      <c r="G10" s="110">
        <f>G12</f>
        <v>1936</v>
      </c>
      <c r="H10" s="110">
        <f>H12</f>
        <v>1928.538</v>
      </c>
    </row>
    <row r="11" spans="1:9" s="19" customFormat="1" ht="27.75" customHeight="1" x14ac:dyDescent="0.2">
      <c r="A11" s="6" t="s">
        <v>364</v>
      </c>
      <c r="B11" s="7">
        <v>961</v>
      </c>
      <c r="C11" s="7" t="s">
        <v>139</v>
      </c>
      <c r="D11" s="8" t="s">
        <v>140</v>
      </c>
      <c r="E11" s="8" t="s">
        <v>281</v>
      </c>
      <c r="F11" s="7" t="s">
        <v>170</v>
      </c>
      <c r="G11" s="110">
        <f t="shared" ref="G11:H13" si="0">G12</f>
        <v>1936</v>
      </c>
      <c r="H11" s="110">
        <f t="shared" si="0"/>
        <v>1928.538</v>
      </c>
    </row>
    <row r="12" spans="1:9" s="19" customFormat="1" ht="17.25" customHeight="1" x14ac:dyDescent="0.2">
      <c r="A12" s="16" t="s">
        <v>201</v>
      </c>
      <c r="B12" s="17">
        <v>961</v>
      </c>
      <c r="C12" s="18" t="s">
        <v>136</v>
      </c>
      <c r="D12" s="18" t="s">
        <v>150</v>
      </c>
      <c r="E12" s="18" t="s">
        <v>346</v>
      </c>
      <c r="F12" s="18" t="s">
        <v>166</v>
      </c>
      <c r="G12" s="113">
        <f t="shared" si="0"/>
        <v>1936</v>
      </c>
      <c r="H12" s="113">
        <f t="shared" si="0"/>
        <v>1928.538</v>
      </c>
    </row>
    <row r="13" spans="1:9" ht="48.75" customHeight="1" x14ac:dyDescent="0.2">
      <c r="A13" s="6" t="s">
        <v>194</v>
      </c>
      <c r="B13" s="7">
        <v>961</v>
      </c>
      <c r="C13" s="8" t="s">
        <v>136</v>
      </c>
      <c r="D13" s="8" t="s">
        <v>150</v>
      </c>
      <c r="E13" s="8" t="s">
        <v>346</v>
      </c>
      <c r="F13" s="8" t="s">
        <v>195</v>
      </c>
      <c r="G13" s="110">
        <f t="shared" si="0"/>
        <v>1936</v>
      </c>
      <c r="H13" s="110">
        <f t="shared" si="0"/>
        <v>1928.538</v>
      </c>
    </row>
    <row r="14" spans="1:9" ht="27" customHeight="1" x14ac:dyDescent="0.2">
      <c r="A14" s="6" t="s">
        <v>217</v>
      </c>
      <c r="B14" s="7">
        <v>961</v>
      </c>
      <c r="C14" s="8" t="s">
        <v>136</v>
      </c>
      <c r="D14" s="8" t="s">
        <v>150</v>
      </c>
      <c r="E14" s="8" t="s">
        <v>346</v>
      </c>
      <c r="F14" s="8" t="s">
        <v>216</v>
      </c>
      <c r="G14" s="110">
        <v>1936</v>
      </c>
      <c r="H14" s="49">
        <v>1928.538</v>
      </c>
    </row>
    <row r="15" spans="1:9" s="21" customFormat="1" ht="55.5" customHeight="1" x14ac:dyDescent="0.25">
      <c r="A15" s="13" t="s">
        <v>143</v>
      </c>
      <c r="B15" s="14">
        <v>961</v>
      </c>
      <c r="C15" s="15" t="s">
        <v>136</v>
      </c>
      <c r="D15" s="15" t="s">
        <v>144</v>
      </c>
      <c r="E15" s="15" t="s">
        <v>287</v>
      </c>
      <c r="F15" s="14" t="s">
        <v>170</v>
      </c>
      <c r="G15" s="115">
        <f>G18</f>
        <v>37051.784</v>
      </c>
      <c r="H15" s="115">
        <f>H18</f>
        <v>37024.402999999998</v>
      </c>
    </row>
    <row r="16" spans="1:9" s="21" customFormat="1" ht="26.25" x14ac:dyDescent="0.25">
      <c r="A16" s="6" t="s">
        <v>253</v>
      </c>
      <c r="B16" s="7">
        <v>961</v>
      </c>
      <c r="C16" s="8" t="s">
        <v>136</v>
      </c>
      <c r="D16" s="8" t="s">
        <v>144</v>
      </c>
      <c r="E16" s="8" t="s">
        <v>280</v>
      </c>
      <c r="F16" s="8" t="s">
        <v>166</v>
      </c>
      <c r="G16" s="110">
        <f>G18</f>
        <v>37051.784</v>
      </c>
      <c r="H16" s="110">
        <f>H18</f>
        <v>37024.402999999998</v>
      </c>
    </row>
    <row r="17" spans="1:8" s="21" customFormat="1" ht="26.25" x14ac:dyDescent="0.25">
      <c r="A17" s="6" t="s">
        <v>364</v>
      </c>
      <c r="B17" s="7">
        <v>961</v>
      </c>
      <c r="C17" s="8" t="s">
        <v>136</v>
      </c>
      <c r="D17" s="8" t="s">
        <v>144</v>
      </c>
      <c r="E17" s="8" t="s">
        <v>281</v>
      </c>
      <c r="F17" s="8" t="s">
        <v>166</v>
      </c>
      <c r="G17" s="110">
        <f>G18</f>
        <v>37051.784</v>
      </c>
      <c r="H17" s="110">
        <f>H18</f>
        <v>37024.402999999998</v>
      </c>
    </row>
    <row r="18" spans="1:8" s="19" customFormat="1" ht="26.25" customHeight="1" x14ac:dyDescent="0.2">
      <c r="A18" s="16" t="s">
        <v>202</v>
      </c>
      <c r="B18" s="17">
        <v>961</v>
      </c>
      <c r="C18" s="18" t="s">
        <v>136</v>
      </c>
      <c r="D18" s="18" t="s">
        <v>144</v>
      </c>
      <c r="E18" s="18" t="s">
        <v>282</v>
      </c>
      <c r="F18" s="18" t="s">
        <v>166</v>
      </c>
      <c r="G18" s="113">
        <f>G19++G21+G23</f>
        <v>37051.784</v>
      </c>
      <c r="H18" s="113">
        <f>H19++H21+H23</f>
        <v>37024.402999999998</v>
      </c>
    </row>
    <row r="19" spans="1:8" ht="51" x14ac:dyDescent="0.2">
      <c r="A19" s="6" t="s">
        <v>194</v>
      </c>
      <c r="B19" s="7">
        <v>961</v>
      </c>
      <c r="C19" s="8" t="s">
        <v>136</v>
      </c>
      <c r="D19" s="8" t="s">
        <v>144</v>
      </c>
      <c r="E19" s="8" t="s">
        <v>282</v>
      </c>
      <c r="F19" s="8" t="s">
        <v>195</v>
      </c>
      <c r="G19" s="110">
        <f>G20</f>
        <v>36132.784</v>
      </c>
      <c r="H19" s="110">
        <f>H20</f>
        <v>36132.784</v>
      </c>
    </row>
    <row r="20" spans="1:8" ht="25.5" x14ac:dyDescent="0.2">
      <c r="A20" s="6" t="s">
        <v>217</v>
      </c>
      <c r="B20" s="7">
        <v>961</v>
      </c>
      <c r="C20" s="8" t="s">
        <v>136</v>
      </c>
      <c r="D20" s="8" t="s">
        <v>144</v>
      </c>
      <c r="E20" s="8" t="s">
        <v>282</v>
      </c>
      <c r="F20" s="8" t="s">
        <v>216</v>
      </c>
      <c r="G20" s="214">
        <v>36132.784</v>
      </c>
      <c r="H20" s="208">
        <v>36132.784</v>
      </c>
    </row>
    <row r="21" spans="1:8" ht="25.5" x14ac:dyDescent="0.2">
      <c r="A21" s="6" t="s">
        <v>76</v>
      </c>
      <c r="B21" s="7">
        <v>961</v>
      </c>
      <c r="C21" s="8" t="s">
        <v>136</v>
      </c>
      <c r="D21" s="8" t="s">
        <v>144</v>
      </c>
      <c r="E21" s="8" t="s">
        <v>282</v>
      </c>
      <c r="F21" s="8" t="s">
        <v>191</v>
      </c>
      <c r="G21" s="110">
        <f>G22</f>
        <v>700</v>
      </c>
      <c r="H21" s="110">
        <f>H22</f>
        <v>697.84900000000005</v>
      </c>
    </row>
    <row r="22" spans="1:8" ht="25.5" x14ac:dyDescent="0.2">
      <c r="A22" s="6" t="s">
        <v>218</v>
      </c>
      <c r="B22" s="7">
        <v>961</v>
      </c>
      <c r="C22" s="8" t="s">
        <v>136</v>
      </c>
      <c r="D22" s="8" t="s">
        <v>144</v>
      </c>
      <c r="E22" s="8" t="s">
        <v>282</v>
      </c>
      <c r="F22" s="8" t="s">
        <v>219</v>
      </c>
      <c r="G22" s="110">
        <v>700</v>
      </c>
      <c r="H22" s="49">
        <v>697.84900000000005</v>
      </c>
    </row>
    <row r="23" spans="1:8" x14ac:dyDescent="0.2">
      <c r="A23" s="45" t="s">
        <v>192</v>
      </c>
      <c r="B23" s="7">
        <v>961</v>
      </c>
      <c r="C23" s="8" t="s">
        <v>136</v>
      </c>
      <c r="D23" s="8" t="s">
        <v>144</v>
      </c>
      <c r="E23" s="8" t="s">
        <v>282</v>
      </c>
      <c r="F23" s="8" t="s">
        <v>193</v>
      </c>
      <c r="G23" s="110">
        <f>G24</f>
        <v>219</v>
      </c>
      <c r="H23" s="110">
        <f>H24</f>
        <v>193.77</v>
      </c>
    </row>
    <row r="24" spans="1:8" x14ac:dyDescent="0.2">
      <c r="A24" s="45" t="s">
        <v>221</v>
      </c>
      <c r="B24" s="7">
        <v>961</v>
      </c>
      <c r="C24" s="8" t="s">
        <v>136</v>
      </c>
      <c r="D24" s="8" t="s">
        <v>144</v>
      </c>
      <c r="E24" s="8" t="s">
        <v>282</v>
      </c>
      <c r="F24" s="8" t="s">
        <v>220</v>
      </c>
      <c r="G24" s="110">
        <v>219</v>
      </c>
      <c r="H24" s="49">
        <v>193.77</v>
      </c>
    </row>
    <row r="25" spans="1:8" ht="13.5" x14ac:dyDescent="0.25">
      <c r="A25" s="55" t="s">
        <v>213</v>
      </c>
      <c r="B25" s="14">
        <v>961</v>
      </c>
      <c r="C25" s="15" t="s">
        <v>136</v>
      </c>
      <c r="D25" s="15" t="s">
        <v>212</v>
      </c>
      <c r="E25" s="15" t="s">
        <v>287</v>
      </c>
      <c r="F25" s="15" t="s">
        <v>166</v>
      </c>
      <c r="G25" s="112">
        <f t="shared" ref="G25:H29" si="1">G26</f>
        <v>7.5430000000000001</v>
      </c>
      <c r="H25" s="112">
        <f t="shared" si="1"/>
        <v>7.5430000000000001</v>
      </c>
    </row>
    <row r="26" spans="1:8" ht="25.5" x14ac:dyDescent="0.2">
      <c r="A26" s="6" t="s">
        <v>253</v>
      </c>
      <c r="B26" s="7">
        <v>961</v>
      </c>
      <c r="C26" s="8" t="s">
        <v>136</v>
      </c>
      <c r="D26" s="8" t="s">
        <v>212</v>
      </c>
      <c r="E26" s="8" t="s">
        <v>280</v>
      </c>
      <c r="F26" s="8" t="s">
        <v>166</v>
      </c>
      <c r="G26" s="110">
        <f t="shared" si="1"/>
        <v>7.5430000000000001</v>
      </c>
      <c r="H26" s="110">
        <f t="shared" si="1"/>
        <v>7.5430000000000001</v>
      </c>
    </row>
    <row r="27" spans="1:8" ht="25.5" x14ac:dyDescent="0.2">
      <c r="A27" s="6" t="s">
        <v>364</v>
      </c>
      <c r="B27" s="7">
        <v>961</v>
      </c>
      <c r="C27" s="8" t="s">
        <v>136</v>
      </c>
      <c r="D27" s="8" t="s">
        <v>212</v>
      </c>
      <c r="E27" s="8" t="s">
        <v>281</v>
      </c>
      <c r="F27" s="8" t="s">
        <v>166</v>
      </c>
      <c r="G27" s="110">
        <f t="shared" si="1"/>
        <v>7.5430000000000001</v>
      </c>
      <c r="H27" s="110">
        <f t="shared" si="1"/>
        <v>7.5430000000000001</v>
      </c>
    </row>
    <row r="28" spans="1:8" s="19" customFormat="1" ht="63" customHeight="1" x14ac:dyDescent="0.2">
      <c r="A28" s="52" t="s">
        <v>269</v>
      </c>
      <c r="B28" s="17">
        <v>961</v>
      </c>
      <c r="C28" s="18" t="s">
        <v>136</v>
      </c>
      <c r="D28" s="18" t="s">
        <v>212</v>
      </c>
      <c r="E28" s="39" t="s">
        <v>347</v>
      </c>
      <c r="F28" s="18" t="s">
        <v>166</v>
      </c>
      <c r="G28" s="142">
        <f t="shared" si="1"/>
        <v>7.5430000000000001</v>
      </c>
      <c r="H28" s="178">
        <f t="shared" si="1"/>
        <v>7.5430000000000001</v>
      </c>
    </row>
    <row r="29" spans="1:8" ht="25.5" x14ac:dyDescent="0.2">
      <c r="A29" s="6" t="s">
        <v>76</v>
      </c>
      <c r="B29" s="7">
        <v>961</v>
      </c>
      <c r="C29" s="8" t="s">
        <v>136</v>
      </c>
      <c r="D29" s="8" t="s">
        <v>212</v>
      </c>
      <c r="E29" s="34" t="s">
        <v>347</v>
      </c>
      <c r="F29" s="8" t="s">
        <v>191</v>
      </c>
      <c r="G29" s="147">
        <f t="shared" si="1"/>
        <v>7.5430000000000001</v>
      </c>
      <c r="H29" s="179">
        <f t="shared" si="1"/>
        <v>7.5430000000000001</v>
      </c>
    </row>
    <row r="30" spans="1:8" ht="25.5" x14ac:dyDescent="0.2">
      <c r="A30" s="6" t="s">
        <v>218</v>
      </c>
      <c r="B30" s="7">
        <v>961</v>
      </c>
      <c r="C30" s="8" t="s">
        <v>136</v>
      </c>
      <c r="D30" s="8" t="s">
        <v>212</v>
      </c>
      <c r="E30" s="34" t="s">
        <v>347</v>
      </c>
      <c r="F30" s="8" t="s">
        <v>219</v>
      </c>
      <c r="G30" s="147">
        <v>7.5430000000000001</v>
      </c>
      <c r="H30" s="49">
        <v>7.5430000000000001</v>
      </c>
    </row>
    <row r="31" spans="1:8" s="21" customFormat="1" ht="19.5" customHeight="1" x14ac:dyDescent="0.25">
      <c r="A31" s="13" t="s">
        <v>386</v>
      </c>
      <c r="B31" s="14">
        <v>961</v>
      </c>
      <c r="C31" s="15" t="s">
        <v>136</v>
      </c>
      <c r="D31" s="15" t="s">
        <v>147</v>
      </c>
      <c r="E31" s="48" t="s">
        <v>287</v>
      </c>
      <c r="F31" s="15" t="s">
        <v>166</v>
      </c>
      <c r="G31" s="154">
        <f t="shared" ref="G31:H35" si="2">G32</f>
        <v>3913</v>
      </c>
      <c r="H31" s="191">
        <f t="shared" si="2"/>
        <v>3913</v>
      </c>
    </row>
    <row r="32" spans="1:8" ht="28.5" customHeight="1" x14ac:dyDescent="0.2">
      <c r="A32" s="6" t="s">
        <v>253</v>
      </c>
      <c r="B32" s="7">
        <v>961</v>
      </c>
      <c r="C32" s="8" t="s">
        <v>136</v>
      </c>
      <c r="D32" s="8" t="s">
        <v>147</v>
      </c>
      <c r="E32" s="34" t="s">
        <v>280</v>
      </c>
      <c r="F32" s="8" t="s">
        <v>166</v>
      </c>
      <c r="G32" s="147">
        <f t="shared" si="2"/>
        <v>3913</v>
      </c>
      <c r="H32" s="179">
        <f t="shared" si="2"/>
        <v>3913</v>
      </c>
    </row>
    <row r="33" spans="1:8" ht="27.75" customHeight="1" x14ac:dyDescent="0.2">
      <c r="A33" s="6" t="s">
        <v>364</v>
      </c>
      <c r="B33" s="7">
        <v>961</v>
      </c>
      <c r="C33" s="8" t="s">
        <v>136</v>
      </c>
      <c r="D33" s="8" t="s">
        <v>147</v>
      </c>
      <c r="E33" s="34" t="s">
        <v>281</v>
      </c>
      <c r="F33" s="8" t="s">
        <v>166</v>
      </c>
      <c r="G33" s="147">
        <f t="shared" si="2"/>
        <v>3913</v>
      </c>
      <c r="H33" s="179">
        <f t="shared" si="2"/>
        <v>3913</v>
      </c>
    </row>
    <row r="34" spans="1:8" s="19" customFormat="1" ht="27.75" customHeight="1" x14ac:dyDescent="0.2">
      <c r="A34" s="16" t="s">
        <v>3</v>
      </c>
      <c r="B34" s="17">
        <v>961</v>
      </c>
      <c r="C34" s="18" t="s">
        <v>136</v>
      </c>
      <c r="D34" s="18" t="s">
        <v>147</v>
      </c>
      <c r="E34" s="39" t="s">
        <v>4</v>
      </c>
      <c r="F34" s="18" t="s">
        <v>166</v>
      </c>
      <c r="G34" s="142">
        <f t="shared" si="2"/>
        <v>3913</v>
      </c>
      <c r="H34" s="178">
        <f t="shared" si="2"/>
        <v>3913</v>
      </c>
    </row>
    <row r="35" spans="1:8" ht="15" customHeight="1" x14ac:dyDescent="0.2">
      <c r="A35" s="6" t="s">
        <v>192</v>
      </c>
      <c r="B35" s="7">
        <v>961</v>
      </c>
      <c r="C35" s="8" t="s">
        <v>136</v>
      </c>
      <c r="D35" s="8" t="s">
        <v>147</v>
      </c>
      <c r="E35" s="34" t="s">
        <v>4</v>
      </c>
      <c r="F35" s="8" t="s">
        <v>193</v>
      </c>
      <c r="G35" s="147">
        <f t="shared" si="2"/>
        <v>3913</v>
      </c>
      <c r="H35" s="179">
        <f t="shared" si="2"/>
        <v>3913</v>
      </c>
    </row>
    <row r="36" spans="1:8" ht="15" customHeight="1" x14ac:dyDescent="0.2">
      <c r="A36" s="6" t="s">
        <v>557</v>
      </c>
      <c r="B36" s="7">
        <v>961</v>
      </c>
      <c r="C36" s="8" t="s">
        <v>136</v>
      </c>
      <c r="D36" s="8" t="s">
        <v>147</v>
      </c>
      <c r="E36" s="34" t="s">
        <v>4</v>
      </c>
      <c r="F36" s="8" t="s">
        <v>558</v>
      </c>
      <c r="G36" s="147">
        <v>3913</v>
      </c>
      <c r="H36" s="179">
        <v>3913</v>
      </c>
    </row>
    <row r="37" spans="1:8" s="21" customFormat="1" ht="13.5" x14ac:dyDescent="0.25">
      <c r="A37" s="74" t="s">
        <v>148</v>
      </c>
      <c r="B37" s="44">
        <v>961</v>
      </c>
      <c r="C37" s="48" t="s">
        <v>136</v>
      </c>
      <c r="D37" s="48" t="s">
        <v>181</v>
      </c>
      <c r="E37" s="48" t="s">
        <v>287</v>
      </c>
      <c r="F37" s="15" t="s">
        <v>166</v>
      </c>
      <c r="G37" s="112">
        <f>G38+G43</f>
        <v>3532.5650000000001</v>
      </c>
      <c r="H37" s="112">
        <f>H38+H43</f>
        <v>0</v>
      </c>
    </row>
    <row r="38" spans="1:8" s="95" customFormat="1" ht="64.5" x14ac:dyDescent="0.25">
      <c r="A38" s="157" t="s">
        <v>19</v>
      </c>
      <c r="B38" s="43">
        <v>961</v>
      </c>
      <c r="C38" s="41" t="s">
        <v>136</v>
      </c>
      <c r="D38" s="41" t="s">
        <v>181</v>
      </c>
      <c r="E38" s="41" t="s">
        <v>348</v>
      </c>
      <c r="F38" s="5" t="s">
        <v>166</v>
      </c>
      <c r="G38" s="136">
        <f t="shared" ref="G38:H41" si="3">G39</f>
        <v>425.91899999999998</v>
      </c>
      <c r="H38" s="136">
        <f t="shared" si="3"/>
        <v>0</v>
      </c>
    </row>
    <row r="39" spans="1:8" s="95" customFormat="1" ht="54" x14ac:dyDescent="0.25">
      <c r="A39" s="164" t="s">
        <v>448</v>
      </c>
      <c r="B39" s="165">
        <v>961</v>
      </c>
      <c r="C39" s="166" t="s">
        <v>136</v>
      </c>
      <c r="D39" s="166" t="s">
        <v>181</v>
      </c>
      <c r="E39" s="167" t="s">
        <v>449</v>
      </c>
      <c r="F39" s="166" t="s">
        <v>166</v>
      </c>
      <c r="G39" s="168">
        <f t="shared" si="3"/>
        <v>425.91899999999998</v>
      </c>
      <c r="H39" s="168">
        <f t="shared" si="3"/>
        <v>0</v>
      </c>
    </row>
    <row r="40" spans="1:8" s="95" customFormat="1" ht="26.25" x14ac:dyDescent="0.25">
      <c r="A40" s="181" t="s">
        <v>538</v>
      </c>
      <c r="B40" s="37">
        <v>961</v>
      </c>
      <c r="C40" s="39" t="s">
        <v>136</v>
      </c>
      <c r="D40" s="39" t="s">
        <v>181</v>
      </c>
      <c r="E40" s="108" t="s">
        <v>450</v>
      </c>
      <c r="F40" s="18" t="s">
        <v>166</v>
      </c>
      <c r="G40" s="182">
        <f t="shared" si="3"/>
        <v>425.91899999999998</v>
      </c>
      <c r="H40" s="182">
        <f t="shared" si="3"/>
        <v>0</v>
      </c>
    </row>
    <row r="41" spans="1:8" x14ac:dyDescent="0.2">
      <c r="A41" s="45" t="s">
        <v>192</v>
      </c>
      <c r="B41" s="35">
        <v>961</v>
      </c>
      <c r="C41" s="34" t="s">
        <v>136</v>
      </c>
      <c r="D41" s="34">
        <v>11</v>
      </c>
      <c r="E41" s="96" t="s">
        <v>450</v>
      </c>
      <c r="F41" s="34" t="s">
        <v>193</v>
      </c>
      <c r="G41" s="114">
        <f t="shared" si="3"/>
        <v>425.91899999999998</v>
      </c>
      <c r="H41" s="114">
        <f t="shared" si="3"/>
        <v>0</v>
      </c>
    </row>
    <row r="42" spans="1:8" x14ac:dyDescent="0.2">
      <c r="A42" s="45" t="s">
        <v>223</v>
      </c>
      <c r="B42" s="35">
        <v>961</v>
      </c>
      <c r="C42" s="34" t="s">
        <v>136</v>
      </c>
      <c r="D42" s="34">
        <v>11</v>
      </c>
      <c r="E42" s="96" t="s">
        <v>450</v>
      </c>
      <c r="F42" s="34" t="s">
        <v>222</v>
      </c>
      <c r="G42" s="214">
        <v>425.91899999999998</v>
      </c>
      <c r="H42" s="214">
        <v>0</v>
      </c>
    </row>
    <row r="43" spans="1:8" ht="25.5" x14ac:dyDescent="0.2">
      <c r="A43" s="184" t="s">
        <v>253</v>
      </c>
      <c r="B43" s="185">
        <v>961</v>
      </c>
      <c r="C43" s="186" t="s">
        <v>136</v>
      </c>
      <c r="D43" s="186" t="s">
        <v>181</v>
      </c>
      <c r="E43" s="186" t="s">
        <v>280</v>
      </c>
      <c r="F43" s="186" t="s">
        <v>166</v>
      </c>
      <c r="G43" s="116">
        <f t="shared" ref="G43:H46" si="4">G44</f>
        <v>3106.6460000000002</v>
      </c>
      <c r="H43" s="116">
        <f t="shared" si="4"/>
        <v>0</v>
      </c>
    </row>
    <row r="44" spans="1:8" ht="25.5" x14ac:dyDescent="0.2">
      <c r="A44" s="184" t="s">
        <v>364</v>
      </c>
      <c r="B44" s="185">
        <v>961</v>
      </c>
      <c r="C44" s="186" t="s">
        <v>136</v>
      </c>
      <c r="D44" s="186">
        <v>11</v>
      </c>
      <c r="E44" s="186" t="s">
        <v>281</v>
      </c>
      <c r="F44" s="186" t="s">
        <v>166</v>
      </c>
      <c r="G44" s="116">
        <f t="shared" si="4"/>
        <v>3106.6460000000002</v>
      </c>
      <c r="H44" s="116">
        <f t="shared" si="4"/>
        <v>0</v>
      </c>
    </row>
    <row r="45" spans="1:8" s="19" customFormat="1" ht="25.5" x14ac:dyDescent="0.2">
      <c r="A45" s="183" t="s">
        <v>538</v>
      </c>
      <c r="B45" s="171">
        <v>961</v>
      </c>
      <c r="C45" s="172" t="s">
        <v>136</v>
      </c>
      <c r="D45" s="172">
        <v>11</v>
      </c>
      <c r="E45" s="172" t="s">
        <v>475</v>
      </c>
      <c r="F45" s="172" t="s">
        <v>166</v>
      </c>
      <c r="G45" s="117">
        <f t="shared" si="4"/>
        <v>3106.6460000000002</v>
      </c>
      <c r="H45" s="117">
        <f t="shared" si="4"/>
        <v>0</v>
      </c>
    </row>
    <row r="46" spans="1:8" x14ac:dyDescent="0.2">
      <c r="A46" s="180" t="s">
        <v>192</v>
      </c>
      <c r="B46" s="174">
        <v>961</v>
      </c>
      <c r="C46" s="175" t="s">
        <v>136</v>
      </c>
      <c r="D46" s="175" t="s">
        <v>181</v>
      </c>
      <c r="E46" s="175" t="s">
        <v>475</v>
      </c>
      <c r="F46" s="175" t="s">
        <v>193</v>
      </c>
      <c r="G46" s="114">
        <f t="shared" si="4"/>
        <v>3106.6460000000002</v>
      </c>
      <c r="H46" s="114">
        <f t="shared" si="4"/>
        <v>0</v>
      </c>
    </row>
    <row r="47" spans="1:8" x14ac:dyDescent="0.2">
      <c r="A47" s="180" t="s">
        <v>223</v>
      </c>
      <c r="B47" s="174">
        <v>961</v>
      </c>
      <c r="C47" s="175" t="s">
        <v>136</v>
      </c>
      <c r="D47" s="175">
        <v>11</v>
      </c>
      <c r="E47" s="175" t="s">
        <v>476</v>
      </c>
      <c r="F47" s="175" t="s">
        <v>222</v>
      </c>
      <c r="G47" s="214">
        <v>3106.6460000000002</v>
      </c>
      <c r="H47" s="214">
        <v>0</v>
      </c>
    </row>
    <row r="48" spans="1:8" s="21" customFormat="1" ht="13.5" x14ac:dyDescent="0.25">
      <c r="A48" s="13" t="s">
        <v>149</v>
      </c>
      <c r="B48" s="14">
        <v>961</v>
      </c>
      <c r="C48" s="15" t="s">
        <v>136</v>
      </c>
      <c r="D48" s="15">
        <v>13</v>
      </c>
      <c r="E48" s="15" t="s">
        <v>287</v>
      </c>
      <c r="F48" s="14" t="s">
        <v>170</v>
      </c>
      <c r="G48" s="112">
        <f>G49+G61+G96+G100+G107</f>
        <v>89471.774000000005</v>
      </c>
      <c r="H48" s="112">
        <f>H49+H61+H96+H100+H107</f>
        <v>88045.670000000013</v>
      </c>
    </row>
    <row r="49" spans="1:8" s="21" customFormat="1" ht="39" x14ac:dyDescent="0.25">
      <c r="A49" s="60" t="s">
        <v>493</v>
      </c>
      <c r="B49" s="9">
        <v>961</v>
      </c>
      <c r="C49" s="5" t="s">
        <v>136</v>
      </c>
      <c r="D49" s="5" t="s">
        <v>180</v>
      </c>
      <c r="E49" s="5" t="s">
        <v>309</v>
      </c>
      <c r="F49" s="5" t="s">
        <v>166</v>
      </c>
      <c r="G49" s="116">
        <f>G50+G57</f>
        <v>6669.6350000000002</v>
      </c>
      <c r="H49" s="116">
        <f>H50+H57</f>
        <v>6660.1710000000003</v>
      </c>
    </row>
    <row r="50" spans="1:8" s="21" customFormat="1" ht="67.5" x14ac:dyDescent="0.25">
      <c r="A50" s="58" t="s">
        <v>251</v>
      </c>
      <c r="B50" s="44">
        <v>961</v>
      </c>
      <c r="C50" s="48" t="s">
        <v>136</v>
      </c>
      <c r="D50" s="48">
        <v>13</v>
      </c>
      <c r="E50" s="48" t="s">
        <v>349</v>
      </c>
      <c r="F50" s="48" t="s">
        <v>166</v>
      </c>
      <c r="G50" s="115">
        <f>G51+G54</f>
        <v>3702.96</v>
      </c>
      <c r="H50" s="115">
        <f>H51+H54</f>
        <v>3693.5190000000002</v>
      </c>
    </row>
    <row r="51" spans="1:8" s="21" customFormat="1" ht="51.75" x14ac:dyDescent="0.25">
      <c r="A51" s="22" t="s">
        <v>365</v>
      </c>
      <c r="B51" s="37">
        <v>961</v>
      </c>
      <c r="C51" s="39" t="s">
        <v>136</v>
      </c>
      <c r="D51" s="39">
        <v>13</v>
      </c>
      <c r="E51" s="18" t="s">
        <v>350</v>
      </c>
      <c r="F51" s="39" t="s">
        <v>166</v>
      </c>
      <c r="G51" s="117">
        <f t="shared" ref="G51:H52" si="5">G52</f>
        <v>2968.63</v>
      </c>
      <c r="H51" s="117">
        <f t="shared" si="5"/>
        <v>2959.19</v>
      </c>
    </row>
    <row r="52" spans="1:8" s="21" customFormat="1" ht="26.25" x14ac:dyDescent="0.25">
      <c r="A52" s="6" t="s">
        <v>76</v>
      </c>
      <c r="B52" s="35">
        <v>961</v>
      </c>
      <c r="C52" s="34" t="s">
        <v>136</v>
      </c>
      <c r="D52" s="34">
        <v>13</v>
      </c>
      <c r="E52" s="8" t="s">
        <v>350</v>
      </c>
      <c r="F52" s="34" t="s">
        <v>191</v>
      </c>
      <c r="G52" s="114">
        <f t="shared" si="5"/>
        <v>2968.63</v>
      </c>
      <c r="H52" s="114">
        <f t="shared" si="5"/>
        <v>2959.19</v>
      </c>
    </row>
    <row r="53" spans="1:8" s="21" customFormat="1" ht="26.25" x14ac:dyDescent="0.25">
      <c r="A53" s="6" t="s">
        <v>218</v>
      </c>
      <c r="B53" s="35">
        <v>961</v>
      </c>
      <c r="C53" s="34" t="s">
        <v>136</v>
      </c>
      <c r="D53" s="34">
        <v>13</v>
      </c>
      <c r="E53" s="8" t="s">
        <v>350</v>
      </c>
      <c r="F53" s="34" t="s">
        <v>219</v>
      </c>
      <c r="G53" s="110">
        <v>2968.63</v>
      </c>
      <c r="H53" s="110">
        <v>2959.19</v>
      </c>
    </row>
    <row r="54" spans="1:8" s="21" customFormat="1" ht="26.25" x14ac:dyDescent="0.25">
      <c r="A54" s="22" t="s">
        <v>252</v>
      </c>
      <c r="B54" s="37">
        <v>961</v>
      </c>
      <c r="C54" s="39" t="s">
        <v>136</v>
      </c>
      <c r="D54" s="39">
        <v>13</v>
      </c>
      <c r="E54" s="39" t="s">
        <v>351</v>
      </c>
      <c r="F54" s="39" t="s">
        <v>166</v>
      </c>
      <c r="G54" s="117">
        <f t="shared" ref="G54:H55" si="6">G55</f>
        <v>734.33</v>
      </c>
      <c r="H54" s="117">
        <f t="shared" si="6"/>
        <v>734.32899999999995</v>
      </c>
    </row>
    <row r="55" spans="1:8" s="21" customFormat="1" ht="26.25" x14ac:dyDescent="0.25">
      <c r="A55" s="6" t="s">
        <v>76</v>
      </c>
      <c r="B55" s="35">
        <v>961</v>
      </c>
      <c r="C55" s="34" t="s">
        <v>136</v>
      </c>
      <c r="D55" s="34">
        <v>13</v>
      </c>
      <c r="E55" s="34" t="s">
        <v>351</v>
      </c>
      <c r="F55" s="34" t="s">
        <v>191</v>
      </c>
      <c r="G55" s="114">
        <f t="shared" si="6"/>
        <v>734.33</v>
      </c>
      <c r="H55" s="114">
        <f t="shared" si="6"/>
        <v>734.32899999999995</v>
      </c>
    </row>
    <row r="56" spans="1:8" s="21" customFormat="1" ht="26.25" x14ac:dyDescent="0.25">
      <c r="A56" s="6" t="s">
        <v>218</v>
      </c>
      <c r="B56" s="35">
        <v>961</v>
      </c>
      <c r="C56" s="34" t="s">
        <v>136</v>
      </c>
      <c r="D56" s="34">
        <v>13</v>
      </c>
      <c r="E56" s="34" t="s">
        <v>351</v>
      </c>
      <c r="F56" s="34" t="s">
        <v>219</v>
      </c>
      <c r="G56" s="114">
        <v>734.33</v>
      </c>
      <c r="H56" s="110">
        <v>734.32899999999995</v>
      </c>
    </row>
    <row r="57" spans="1:8" s="21" customFormat="1" ht="40.5" x14ac:dyDescent="0.25">
      <c r="A57" s="58" t="s">
        <v>439</v>
      </c>
      <c r="B57" s="44">
        <v>961</v>
      </c>
      <c r="C57" s="48" t="s">
        <v>136</v>
      </c>
      <c r="D57" s="48">
        <v>13</v>
      </c>
      <c r="E57" s="48" t="s">
        <v>352</v>
      </c>
      <c r="F57" s="48" t="s">
        <v>166</v>
      </c>
      <c r="G57" s="115">
        <f t="shared" ref="G57:H59" si="7">G58</f>
        <v>2966.6750000000002</v>
      </c>
      <c r="H57" s="115">
        <f t="shared" si="7"/>
        <v>2966.652</v>
      </c>
    </row>
    <row r="58" spans="1:8" s="21" customFormat="1" ht="26.25" x14ac:dyDescent="0.25">
      <c r="A58" s="16" t="s">
        <v>202</v>
      </c>
      <c r="B58" s="37">
        <v>961</v>
      </c>
      <c r="C58" s="39" t="s">
        <v>136</v>
      </c>
      <c r="D58" s="39">
        <v>13</v>
      </c>
      <c r="E58" s="39" t="s">
        <v>353</v>
      </c>
      <c r="F58" s="39" t="s">
        <v>166</v>
      </c>
      <c r="G58" s="117">
        <f t="shared" si="7"/>
        <v>2966.6750000000002</v>
      </c>
      <c r="H58" s="117">
        <f t="shared" si="7"/>
        <v>2966.652</v>
      </c>
    </row>
    <row r="59" spans="1:8" s="21" customFormat="1" ht="51.75" x14ac:dyDescent="0.25">
      <c r="A59" s="6" t="s">
        <v>194</v>
      </c>
      <c r="B59" s="35">
        <v>961</v>
      </c>
      <c r="C59" s="34" t="s">
        <v>136</v>
      </c>
      <c r="D59" s="34">
        <v>13</v>
      </c>
      <c r="E59" s="34" t="s">
        <v>353</v>
      </c>
      <c r="F59" s="34" t="s">
        <v>195</v>
      </c>
      <c r="G59" s="114">
        <f t="shared" si="7"/>
        <v>2966.6750000000002</v>
      </c>
      <c r="H59" s="114">
        <f t="shared" si="7"/>
        <v>2966.652</v>
      </c>
    </row>
    <row r="60" spans="1:8" s="21" customFormat="1" ht="26.25" x14ac:dyDescent="0.25">
      <c r="A60" s="6" t="s">
        <v>217</v>
      </c>
      <c r="B60" s="35">
        <v>961</v>
      </c>
      <c r="C60" s="34" t="s">
        <v>136</v>
      </c>
      <c r="D60" s="34">
        <v>13</v>
      </c>
      <c r="E60" s="34" t="s">
        <v>353</v>
      </c>
      <c r="F60" s="34" t="s">
        <v>216</v>
      </c>
      <c r="G60" s="214">
        <v>2966.6750000000002</v>
      </c>
      <c r="H60" s="214">
        <v>2966.652</v>
      </c>
    </row>
    <row r="61" spans="1:8" s="20" customFormat="1" ht="38.25" x14ac:dyDescent="0.2">
      <c r="A61" s="151" t="s">
        <v>490</v>
      </c>
      <c r="B61" s="9">
        <v>961</v>
      </c>
      <c r="C61" s="5" t="s">
        <v>136</v>
      </c>
      <c r="D61" s="5">
        <v>13</v>
      </c>
      <c r="E61" s="91" t="s">
        <v>293</v>
      </c>
      <c r="F61" s="5" t="s">
        <v>166</v>
      </c>
      <c r="G61" s="111">
        <f>G62+G78+G88+G92</f>
        <v>30193.867000000002</v>
      </c>
      <c r="H61" s="111">
        <f>H62+H78+H88+H92</f>
        <v>29115.57</v>
      </c>
    </row>
    <row r="62" spans="1:8" s="21" customFormat="1" ht="70.5" customHeight="1" x14ac:dyDescent="0.25">
      <c r="A62" s="74" t="s">
        <v>122</v>
      </c>
      <c r="B62" s="14">
        <v>961</v>
      </c>
      <c r="C62" s="15" t="s">
        <v>136</v>
      </c>
      <c r="D62" s="15">
        <v>13</v>
      </c>
      <c r="E62" s="99" t="s">
        <v>354</v>
      </c>
      <c r="F62" s="15" t="s">
        <v>166</v>
      </c>
      <c r="G62" s="112">
        <f>G63+G66+G69+G72+G75</f>
        <v>11175.2</v>
      </c>
      <c r="H62" s="112">
        <f>H63+H66+H69+H72+H75</f>
        <v>10152.778</v>
      </c>
    </row>
    <row r="63" spans="1:8" s="20" customFormat="1" ht="25.5" x14ac:dyDescent="0.2">
      <c r="A63" s="80" t="s">
        <v>198</v>
      </c>
      <c r="B63" s="17">
        <v>961</v>
      </c>
      <c r="C63" s="18" t="s">
        <v>136</v>
      </c>
      <c r="D63" s="18">
        <v>13</v>
      </c>
      <c r="E63" s="86" t="s">
        <v>355</v>
      </c>
      <c r="F63" s="18" t="s">
        <v>166</v>
      </c>
      <c r="G63" s="113">
        <f t="shared" ref="G63:H64" si="8">G64</f>
        <v>750</v>
      </c>
      <c r="H63" s="113">
        <f t="shared" si="8"/>
        <v>748.495</v>
      </c>
    </row>
    <row r="64" spans="1:8" s="20" customFormat="1" ht="25.5" x14ac:dyDescent="0.2">
      <c r="A64" s="6" t="s">
        <v>76</v>
      </c>
      <c r="B64" s="7">
        <v>961</v>
      </c>
      <c r="C64" s="8" t="s">
        <v>136</v>
      </c>
      <c r="D64" s="8">
        <v>13</v>
      </c>
      <c r="E64" s="87" t="s">
        <v>355</v>
      </c>
      <c r="F64" s="8" t="s">
        <v>191</v>
      </c>
      <c r="G64" s="110">
        <f t="shared" si="8"/>
        <v>750</v>
      </c>
      <c r="H64" s="110">
        <f t="shared" si="8"/>
        <v>748.495</v>
      </c>
    </row>
    <row r="65" spans="1:8" s="20" customFormat="1" ht="25.5" x14ac:dyDescent="0.2">
      <c r="A65" s="6" t="s">
        <v>218</v>
      </c>
      <c r="B65" s="7">
        <v>961</v>
      </c>
      <c r="C65" s="8" t="s">
        <v>136</v>
      </c>
      <c r="D65" s="8">
        <v>13</v>
      </c>
      <c r="E65" s="87" t="s">
        <v>355</v>
      </c>
      <c r="F65" s="8" t="s">
        <v>219</v>
      </c>
      <c r="G65" s="147">
        <v>750</v>
      </c>
      <c r="H65" s="179">
        <v>748.495</v>
      </c>
    </row>
    <row r="66" spans="1:8" s="21" customFormat="1" ht="26.25" x14ac:dyDescent="0.25">
      <c r="A66" s="36" t="s">
        <v>276</v>
      </c>
      <c r="B66" s="17">
        <v>961</v>
      </c>
      <c r="C66" s="18" t="s">
        <v>136</v>
      </c>
      <c r="D66" s="18">
        <v>13</v>
      </c>
      <c r="E66" s="86" t="s">
        <v>356</v>
      </c>
      <c r="F66" s="18" t="s">
        <v>166</v>
      </c>
      <c r="G66" s="113">
        <f t="shared" ref="G66:H67" si="9">G67</f>
        <v>10255.200000000001</v>
      </c>
      <c r="H66" s="113">
        <f t="shared" si="9"/>
        <v>9380.2829999999994</v>
      </c>
    </row>
    <row r="67" spans="1:8" s="20" customFormat="1" ht="25.5" x14ac:dyDescent="0.2">
      <c r="A67" s="6" t="s">
        <v>76</v>
      </c>
      <c r="B67" s="7">
        <v>961</v>
      </c>
      <c r="C67" s="8" t="s">
        <v>136</v>
      </c>
      <c r="D67" s="8">
        <v>13</v>
      </c>
      <c r="E67" s="87" t="s">
        <v>356</v>
      </c>
      <c r="F67" s="8" t="s">
        <v>191</v>
      </c>
      <c r="G67" s="110">
        <f t="shared" si="9"/>
        <v>10255.200000000001</v>
      </c>
      <c r="H67" s="110">
        <f t="shared" si="9"/>
        <v>9380.2829999999994</v>
      </c>
    </row>
    <row r="68" spans="1:8" s="20" customFormat="1" ht="25.5" x14ac:dyDescent="0.2">
      <c r="A68" s="6" t="s">
        <v>218</v>
      </c>
      <c r="B68" s="7">
        <v>961</v>
      </c>
      <c r="C68" s="8" t="s">
        <v>136</v>
      </c>
      <c r="D68" s="8">
        <v>13</v>
      </c>
      <c r="E68" s="87" t="s">
        <v>356</v>
      </c>
      <c r="F68" s="8" t="s">
        <v>219</v>
      </c>
      <c r="G68" s="110">
        <v>10255.200000000001</v>
      </c>
      <c r="H68" s="110">
        <v>9380.2829999999994</v>
      </c>
    </row>
    <row r="69" spans="1:8" s="21" customFormat="1" ht="45.75" hidden="1" customHeight="1" x14ac:dyDescent="0.25">
      <c r="A69" s="138" t="s">
        <v>107</v>
      </c>
      <c r="B69" s="139">
        <v>961</v>
      </c>
      <c r="C69" s="140" t="s">
        <v>136</v>
      </c>
      <c r="D69" s="140">
        <v>13</v>
      </c>
      <c r="E69" s="141" t="s">
        <v>54</v>
      </c>
      <c r="F69" s="140" t="s">
        <v>166</v>
      </c>
      <c r="G69" s="142">
        <f>G70</f>
        <v>0</v>
      </c>
      <c r="H69" s="102"/>
    </row>
    <row r="70" spans="1:8" s="20" customFormat="1" ht="25.5" hidden="1" x14ac:dyDescent="0.2">
      <c r="A70" s="6" t="s">
        <v>76</v>
      </c>
      <c r="B70" s="144">
        <v>961</v>
      </c>
      <c r="C70" s="145" t="s">
        <v>136</v>
      </c>
      <c r="D70" s="145">
        <v>13</v>
      </c>
      <c r="E70" s="146" t="s">
        <v>54</v>
      </c>
      <c r="F70" s="145" t="s">
        <v>191</v>
      </c>
      <c r="G70" s="147">
        <f>G71</f>
        <v>0</v>
      </c>
      <c r="H70" s="101"/>
    </row>
    <row r="71" spans="1:8" s="20" customFormat="1" ht="25.5" hidden="1" x14ac:dyDescent="0.2">
      <c r="A71" s="143" t="s">
        <v>218</v>
      </c>
      <c r="B71" s="144">
        <v>961</v>
      </c>
      <c r="C71" s="145" t="s">
        <v>136</v>
      </c>
      <c r="D71" s="145">
        <v>13</v>
      </c>
      <c r="E71" s="146" t="s">
        <v>54</v>
      </c>
      <c r="F71" s="145" t="s">
        <v>219</v>
      </c>
      <c r="G71" s="147">
        <v>0</v>
      </c>
      <c r="H71" s="101"/>
    </row>
    <row r="72" spans="1:8" s="20" customFormat="1" ht="36.75" customHeight="1" x14ac:dyDescent="0.2">
      <c r="A72" s="38" t="s">
        <v>113</v>
      </c>
      <c r="B72" s="37">
        <v>961</v>
      </c>
      <c r="C72" s="39" t="s">
        <v>136</v>
      </c>
      <c r="D72" s="39">
        <v>13</v>
      </c>
      <c r="E72" s="106" t="s">
        <v>114</v>
      </c>
      <c r="F72" s="39" t="s">
        <v>166</v>
      </c>
      <c r="G72" s="117">
        <f t="shared" ref="G72:H73" si="10">G73</f>
        <v>170</v>
      </c>
      <c r="H72" s="117">
        <f t="shared" si="10"/>
        <v>24</v>
      </c>
    </row>
    <row r="73" spans="1:8" s="20" customFormat="1" ht="25.5" x14ac:dyDescent="0.2">
      <c r="A73" s="6" t="s">
        <v>76</v>
      </c>
      <c r="B73" s="35">
        <v>961</v>
      </c>
      <c r="C73" s="34" t="s">
        <v>136</v>
      </c>
      <c r="D73" s="34">
        <v>13</v>
      </c>
      <c r="E73" s="69" t="s">
        <v>114</v>
      </c>
      <c r="F73" s="34" t="s">
        <v>191</v>
      </c>
      <c r="G73" s="114">
        <f t="shared" si="10"/>
        <v>170</v>
      </c>
      <c r="H73" s="114">
        <f t="shared" si="10"/>
        <v>24</v>
      </c>
    </row>
    <row r="74" spans="1:8" s="20" customFormat="1" ht="25.5" x14ac:dyDescent="0.2">
      <c r="A74" s="33" t="s">
        <v>218</v>
      </c>
      <c r="B74" s="35">
        <v>961</v>
      </c>
      <c r="C74" s="34" t="s">
        <v>136</v>
      </c>
      <c r="D74" s="34">
        <v>13</v>
      </c>
      <c r="E74" s="69" t="s">
        <v>114</v>
      </c>
      <c r="F74" s="34" t="s">
        <v>219</v>
      </c>
      <c r="G74" s="114">
        <v>170</v>
      </c>
      <c r="H74" s="114">
        <v>24</v>
      </c>
    </row>
    <row r="75" spans="1:8" s="20" customFormat="1" ht="51" hidden="1" x14ac:dyDescent="0.2">
      <c r="A75" s="38" t="s">
        <v>115</v>
      </c>
      <c r="B75" s="37">
        <v>961</v>
      </c>
      <c r="C75" s="39" t="s">
        <v>136</v>
      </c>
      <c r="D75" s="39">
        <v>13</v>
      </c>
      <c r="E75" s="54" t="s">
        <v>116</v>
      </c>
      <c r="F75" s="39" t="s">
        <v>166</v>
      </c>
      <c r="G75" s="117">
        <f t="shared" ref="G75:G76" si="11">G76</f>
        <v>0</v>
      </c>
      <c r="H75" s="101"/>
    </row>
    <row r="76" spans="1:8" s="20" customFormat="1" ht="25.5" hidden="1" x14ac:dyDescent="0.2">
      <c r="A76" s="6" t="s">
        <v>76</v>
      </c>
      <c r="B76" s="35">
        <v>961</v>
      </c>
      <c r="C76" s="34" t="s">
        <v>136</v>
      </c>
      <c r="D76" s="34">
        <v>13</v>
      </c>
      <c r="E76" s="67" t="s">
        <v>116</v>
      </c>
      <c r="F76" s="34" t="s">
        <v>191</v>
      </c>
      <c r="G76" s="114">
        <f t="shared" si="11"/>
        <v>0</v>
      </c>
      <c r="H76" s="101"/>
    </row>
    <row r="77" spans="1:8" s="20" customFormat="1" ht="25.5" hidden="1" x14ac:dyDescent="0.2">
      <c r="A77" s="33" t="s">
        <v>218</v>
      </c>
      <c r="B77" s="35">
        <v>961</v>
      </c>
      <c r="C77" s="34" t="s">
        <v>136</v>
      </c>
      <c r="D77" s="34">
        <v>13</v>
      </c>
      <c r="E77" s="67" t="s">
        <v>116</v>
      </c>
      <c r="F77" s="34" t="s">
        <v>219</v>
      </c>
      <c r="G77" s="114">
        <v>0</v>
      </c>
      <c r="H77" s="101"/>
    </row>
    <row r="78" spans="1:8" s="21" customFormat="1" ht="67.5" x14ac:dyDescent="0.25">
      <c r="A78" s="58" t="s">
        <v>47</v>
      </c>
      <c r="B78" s="14">
        <v>961</v>
      </c>
      <c r="C78" s="15" t="s">
        <v>136</v>
      </c>
      <c r="D78" s="15">
        <v>13</v>
      </c>
      <c r="E78" s="99" t="s">
        <v>357</v>
      </c>
      <c r="F78" s="15" t="s">
        <v>166</v>
      </c>
      <c r="G78" s="112">
        <f>G79+G82+G85</f>
        <v>606.68000000000006</v>
      </c>
      <c r="H78" s="112">
        <f>H79+H82+H85</f>
        <v>601.10199999999998</v>
      </c>
    </row>
    <row r="79" spans="1:8" s="21" customFormat="1" ht="13.5" x14ac:dyDescent="0.25">
      <c r="A79" s="82" t="s">
        <v>273</v>
      </c>
      <c r="B79" s="17">
        <v>961</v>
      </c>
      <c r="C79" s="18" t="s">
        <v>136</v>
      </c>
      <c r="D79" s="18">
        <v>13</v>
      </c>
      <c r="E79" s="18" t="s">
        <v>277</v>
      </c>
      <c r="F79" s="18" t="s">
        <v>166</v>
      </c>
      <c r="G79" s="113">
        <f t="shared" ref="G79:H80" si="12">G80</f>
        <v>196</v>
      </c>
      <c r="H79" s="113">
        <f t="shared" si="12"/>
        <v>195.46199999999999</v>
      </c>
    </row>
    <row r="80" spans="1:8" s="21" customFormat="1" ht="26.25" x14ac:dyDescent="0.25">
      <c r="A80" s="6" t="s">
        <v>76</v>
      </c>
      <c r="B80" s="7">
        <v>961</v>
      </c>
      <c r="C80" s="8" t="s">
        <v>136</v>
      </c>
      <c r="D80" s="8">
        <v>13</v>
      </c>
      <c r="E80" s="8" t="s">
        <v>277</v>
      </c>
      <c r="F80" s="7">
        <v>200</v>
      </c>
      <c r="G80" s="110">
        <f t="shared" si="12"/>
        <v>196</v>
      </c>
      <c r="H80" s="110">
        <f t="shared" si="12"/>
        <v>195.46199999999999</v>
      </c>
    </row>
    <row r="81" spans="1:8" s="21" customFormat="1" ht="26.25" x14ac:dyDescent="0.25">
      <c r="A81" s="6" t="s">
        <v>218</v>
      </c>
      <c r="B81" s="7">
        <v>961</v>
      </c>
      <c r="C81" s="8" t="s">
        <v>136</v>
      </c>
      <c r="D81" s="8">
        <v>13</v>
      </c>
      <c r="E81" s="8" t="s">
        <v>277</v>
      </c>
      <c r="F81" s="7">
        <v>240</v>
      </c>
      <c r="G81" s="110">
        <v>196</v>
      </c>
      <c r="H81" s="110">
        <v>195.46199999999999</v>
      </c>
    </row>
    <row r="82" spans="1:8" s="21" customFormat="1" ht="25.5" x14ac:dyDescent="0.25">
      <c r="A82" s="82" t="s">
        <v>272</v>
      </c>
      <c r="B82" s="17">
        <v>961</v>
      </c>
      <c r="C82" s="18" t="s">
        <v>136</v>
      </c>
      <c r="D82" s="18">
        <v>13</v>
      </c>
      <c r="E82" s="18" t="s">
        <v>278</v>
      </c>
      <c r="F82" s="18" t="s">
        <v>166</v>
      </c>
      <c r="G82" s="113">
        <f t="shared" ref="G82:H83" si="13">G83</f>
        <v>368.98</v>
      </c>
      <c r="H82" s="113">
        <f t="shared" si="13"/>
        <v>364.57</v>
      </c>
    </row>
    <row r="83" spans="1:8" s="21" customFormat="1" ht="26.25" x14ac:dyDescent="0.25">
      <c r="A83" s="6" t="s">
        <v>76</v>
      </c>
      <c r="B83" s="7">
        <v>961</v>
      </c>
      <c r="C83" s="8" t="s">
        <v>136</v>
      </c>
      <c r="D83" s="8">
        <v>13</v>
      </c>
      <c r="E83" s="8" t="s">
        <v>278</v>
      </c>
      <c r="F83" s="7">
        <v>200</v>
      </c>
      <c r="G83" s="110">
        <f t="shared" si="13"/>
        <v>368.98</v>
      </c>
      <c r="H83" s="110">
        <f t="shared" si="13"/>
        <v>364.57</v>
      </c>
    </row>
    <row r="84" spans="1:8" s="21" customFormat="1" ht="26.25" x14ac:dyDescent="0.25">
      <c r="A84" s="6" t="s">
        <v>218</v>
      </c>
      <c r="B84" s="7">
        <v>961</v>
      </c>
      <c r="C84" s="8" t="s">
        <v>136</v>
      </c>
      <c r="D84" s="8">
        <v>13</v>
      </c>
      <c r="E84" s="8" t="s">
        <v>278</v>
      </c>
      <c r="F84" s="7">
        <v>240</v>
      </c>
      <c r="G84" s="110">
        <v>368.98</v>
      </c>
      <c r="H84" s="110">
        <v>364.57</v>
      </c>
    </row>
    <row r="85" spans="1:8" s="21" customFormat="1" ht="13.5" x14ac:dyDescent="0.25">
      <c r="A85" s="135" t="s">
        <v>398</v>
      </c>
      <c r="B85" s="17">
        <v>961</v>
      </c>
      <c r="C85" s="18" t="s">
        <v>136</v>
      </c>
      <c r="D85" s="18">
        <v>13</v>
      </c>
      <c r="E85" s="39" t="s">
        <v>402</v>
      </c>
      <c r="F85" s="18" t="s">
        <v>166</v>
      </c>
      <c r="G85" s="113">
        <f t="shared" ref="G85:H86" si="14">G86</f>
        <v>41.7</v>
      </c>
      <c r="H85" s="113">
        <f t="shared" si="14"/>
        <v>41.07</v>
      </c>
    </row>
    <row r="86" spans="1:8" s="21" customFormat="1" ht="26.25" x14ac:dyDescent="0.25">
      <c r="A86" s="6" t="s">
        <v>76</v>
      </c>
      <c r="B86" s="7">
        <v>961</v>
      </c>
      <c r="C86" s="8" t="s">
        <v>136</v>
      </c>
      <c r="D86" s="8">
        <v>13</v>
      </c>
      <c r="E86" s="34" t="s">
        <v>402</v>
      </c>
      <c r="F86" s="7">
        <v>200</v>
      </c>
      <c r="G86" s="110">
        <f t="shared" si="14"/>
        <v>41.7</v>
      </c>
      <c r="H86" s="110">
        <f t="shared" si="14"/>
        <v>41.07</v>
      </c>
    </row>
    <row r="87" spans="1:8" s="21" customFormat="1" ht="26.25" x14ac:dyDescent="0.25">
      <c r="A87" s="6" t="s">
        <v>218</v>
      </c>
      <c r="B87" s="7">
        <v>961</v>
      </c>
      <c r="C87" s="8" t="s">
        <v>136</v>
      </c>
      <c r="D87" s="8">
        <v>13</v>
      </c>
      <c r="E87" s="34" t="s">
        <v>402</v>
      </c>
      <c r="F87" s="7">
        <v>240</v>
      </c>
      <c r="G87" s="110">
        <v>41.7</v>
      </c>
      <c r="H87" s="110">
        <v>41.07</v>
      </c>
    </row>
    <row r="88" spans="1:8" s="21" customFormat="1" ht="39.75" customHeight="1" x14ac:dyDescent="0.25">
      <c r="A88" s="164" t="s">
        <v>7</v>
      </c>
      <c r="B88" s="165">
        <v>961</v>
      </c>
      <c r="C88" s="166" t="s">
        <v>136</v>
      </c>
      <c r="D88" s="166">
        <v>13</v>
      </c>
      <c r="E88" s="166" t="s">
        <v>9</v>
      </c>
      <c r="F88" s="165" t="s">
        <v>166</v>
      </c>
      <c r="G88" s="191">
        <f t="shared" ref="G88:H90" si="15">G89</f>
        <v>50</v>
      </c>
      <c r="H88" s="191">
        <f t="shared" si="15"/>
        <v>0</v>
      </c>
    </row>
    <row r="89" spans="1:8" s="21" customFormat="1" ht="27" customHeight="1" x14ac:dyDescent="0.25">
      <c r="A89" s="176" t="s">
        <v>8</v>
      </c>
      <c r="B89" s="171">
        <v>961</v>
      </c>
      <c r="C89" s="172" t="s">
        <v>136</v>
      </c>
      <c r="D89" s="172">
        <v>13</v>
      </c>
      <c r="E89" s="172" t="s">
        <v>10</v>
      </c>
      <c r="F89" s="171" t="s">
        <v>166</v>
      </c>
      <c r="G89" s="178">
        <f t="shared" si="15"/>
        <v>50</v>
      </c>
      <c r="H89" s="178">
        <f t="shared" si="15"/>
        <v>0</v>
      </c>
    </row>
    <row r="90" spans="1:8" s="21" customFormat="1" ht="26.25" customHeight="1" x14ac:dyDescent="0.25">
      <c r="A90" s="173" t="s">
        <v>200</v>
      </c>
      <c r="B90" s="174">
        <v>961</v>
      </c>
      <c r="C90" s="175" t="s">
        <v>136</v>
      </c>
      <c r="D90" s="175">
        <v>13</v>
      </c>
      <c r="E90" s="175" t="s">
        <v>10</v>
      </c>
      <c r="F90" s="174">
        <v>600</v>
      </c>
      <c r="G90" s="179">
        <f t="shared" si="15"/>
        <v>50</v>
      </c>
      <c r="H90" s="179">
        <f t="shared" si="15"/>
        <v>0</v>
      </c>
    </row>
    <row r="91" spans="1:8" s="21" customFormat="1" ht="51.75" customHeight="1" x14ac:dyDescent="0.25">
      <c r="A91" s="173" t="s">
        <v>485</v>
      </c>
      <c r="B91" s="174">
        <v>961</v>
      </c>
      <c r="C91" s="175" t="s">
        <v>136</v>
      </c>
      <c r="D91" s="175">
        <v>13</v>
      </c>
      <c r="E91" s="175" t="s">
        <v>10</v>
      </c>
      <c r="F91" s="174">
        <v>630</v>
      </c>
      <c r="G91" s="179">
        <v>50</v>
      </c>
      <c r="H91" s="179">
        <v>0</v>
      </c>
    </row>
    <row r="92" spans="1:8" s="21" customFormat="1" ht="27.75" customHeight="1" x14ac:dyDescent="0.25">
      <c r="A92" s="155" t="s">
        <v>440</v>
      </c>
      <c r="B92" s="14">
        <v>961</v>
      </c>
      <c r="C92" s="15" t="s">
        <v>136</v>
      </c>
      <c r="D92" s="15">
        <v>13</v>
      </c>
      <c r="E92" s="99" t="s">
        <v>358</v>
      </c>
      <c r="F92" s="15" t="s">
        <v>166</v>
      </c>
      <c r="G92" s="112">
        <f t="shared" ref="G92:H94" si="16">G93</f>
        <v>18361.987000000001</v>
      </c>
      <c r="H92" s="112">
        <f t="shared" si="16"/>
        <v>18361.689999999999</v>
      </c>
    </row>
    <row r="93" spans="1:8" s="21" customFormat="1" ht="26.25" x14ac:dyDescent="0.25">
      <c r="A93" s="16" t="s">
        <v>202</v>
      </c>
      <c r="B93" s="37">
        <v>961</v>
      </c>
      <c r="C93" s="39" t="s">
        <v>136</v>
      </c>
      <c r="D93" s="39">
        <v>13</v>
      </c>
      <c r="E93" s="39" t="s">
        <v>279</v>
      </c>
      <c r="F93" s="39" t="s">
        <v>166</v>
      </c>
      <c r="G93" s="113">
        <f t="shared" si="16"/>
        <v>18361.987000000001</v>
      </c>
      <c r="H93" s="113">
        <f t="shared" si="16"/>
        <v>18361.689999999999</v>
      </c>
    </row>
    <row r="94" spans="1:8" s="21" customFormat="1" ht="51.75" x14ac:dyDescent="0.25">
      <c r="A94" s="6" t="s">
        <v>194</v>
      </c>
      <c r="B94" s="35">
        <v>961</v>
      </c>
      <c r="C94" s="34" t="s">
        <v>136</v>
      </c>
      <c r="D94" s="34">
        <v>13</v>
      </c>
      <c r="E94" s="34" t="s">
        <v>279</v>
      </c>
      <c r="F94" s="34" t="s">
        <v>195</v>
      </c>
      <c r="G94" s="110">
        <f t="shared" si="16"/>
        <v>18361.987000000001</v>
      </c>
      <c r="H94" s="110">
        <f t="shared" si="16"/>
        <v>18361.689999999999</v>
      </c>
    </row>
    <row r="95" spans="1:8" s="21" customFormat="1" ht="26.25" x14ac:dyDescent="0.25">
      <c r="A95" s="6" t="s">
        <v>217</v>
      </c>
      <c r="B95" s="35">
        <v>961</v>
      </c>
      <c r="C95" s="34" t="s">
        <v>136</v>
      </c>
      <c r="D95" s="34">
        <v>13</v>
      </c>
      <c r="E95" s="34" t="s">
        <v>279</v>
      </c>
      <c r="F95" s="34" t="s">
        <v>216</v>
      </c>
      <c r="G95" s="179">
        <v>18361.987000000001</v>
      </c>
      <c r="H95" s="179">
        <v>18361.689999999999</v>
      </c>
    </row>
    <row r="96" spans="1:8" s="21" customFormat="1" ht="26.25" x14ac:dyDescent="0.25">
      <c r="A96" s="152" t="s">
        <v>56</v>
      </c>
      <c r="B96" s="43">
        <v>961</v>
      </c>
      <c r="C96" s="41" t="s">
        <v>136</v>
      </c>
      <c r="D96" s="41">
        <v>13</v>
      </c>
      <c r="E96" s="105" t="s">
        <v>375</v>
      </c>
      <c r="F96" s="41" t="s">
        <v>166</v>
      </c>
      <c r="G96" s="116">
        <f t="shared" ref="G96:H98" si="17">G97</f>
        <v>36</v>
      </c>
      <c r="H96" s="116">
        <f t="shared" si="17"/>
        <v>36</v>
      </c>
    </row>
    <row r="97" spans="1:8" s="21" customFormat="1" ht="13.5" x14ac:dyDescent="0.25">
      <c r="A97" s="38" t="s">
        <v>374</v>
      </c>
      <c r="B97" s="37">
        <v>961</v>
      </c>
      <c r="C97" s="39" t="s">
        <v>136</v>
      </c>
      <c r="D97" s="39">
        <v>13</v>
      </c>
      <c r="E97" s="106" t="s">
        <v>373</v>
      </c>
      <c r="F97" s="18" t="s">
        <v>166</v>
      </c>
      <c r="G97" s="113">
        <f t="shared" si="17"/>
        <v>36</v>
      </c>
      <c r="H97" s="113">
        <f t="shared" si="17"/>
        <v>36</v>
      </c>
    </row>
    <row r="98" spans="1:8" s="21" customFormat="1" ht="26.25" x14ac:dyDescent="0.25">
      <c r="A98" s="6" t="s">
        <v>76</v>
      </c>
      <c r="B98" s="35">
        <v>961</v>
      </c>
      <c r="C98" s="34" t="s">
        <v>136</v>
      </c>
      <c r="D98" s="34">
        <v>13</v>
      </c>
      <c r="E98" s="69" t="s">
        <v>373</v>
      </c>
      <c r="F98" s="7">
        <v>200</v>
      </c>
      <c r="G98" s="114">
        <f t="shared" si="17"/>
        <v>36</v>
      </c>
      <c r="H98" s="114">
        <f t="shared" si="17"/>
        <v>36</v>
      </c>
    </row>
    <row r="99" spans="1:8" s="21" customFormat="1" ht="26.25" x14ac:dyDescent="0.25">
      <c r="A99" s="33" t="s">
        <v>218</v>
      </c>
      <c r="B99" s="35">
        <v>961</v>
      </c>
      <c r="C99" s="34" t="s">
        <v>136</v>
      </c>
      <c r="D99" s="34">
        <v>13</v>
      </c>
      <c r="E99" s="69" t="s">
        <v>373</v>
      </c>
      <c r="F99" s="7">
        <v>240</v>
      </c>
      <c r="G99" s="114">
        <v>36</v>
      </c>
      <c r="H99" s="114">
        <v>36</v>
      </c>
    </row>
    <row r="100" spans="1:8" s="21" customFormat="1" ht="42.75" customHeight="1" x14ac:dyDescent="0.25">
      <c r="A100" s="60" t="s">
        <v>441</v>
      </c>
      <c r="B100" s="43">
        <v>961</v>
      </c>
      <c r="C100" s="41" t="s">
        <v>136</v>
      </c>
      <c r="D100" s="41" t="s">
        <v>180</v>
      </c>
      <c r="E100" s="41" t="s">
        <v>128</v>
      </c>
      <c r="F100" s="41" t="s">
        <v>166</v>
      </c>
      <c r="G100" s="116">
        <f>G101+G104</f>
        <v>896.4</v>
      </c>
      <c r="H100" s="116">
        <f>H101+H104</f>
        <v>758.46699999999998</v>
      </c>
    </row>
    <row r="101" spans="1:8" s="21" customFormat="1" ht="26.25" x14ac:dyDescent="0.25">
      <c r="A101" s="92" t="s">
        <v>89</v>
      </c>
      <c r="B101" s="37">
        <v>961</v>
      </c>
      <c r="C101" s="39" t="s">
        <v>136</v>
      </c>
      <c r="D101" s="39" t="s">
        <v>180</v>
      </c>
      <c r="E101" s="39" t="s">
        <v>90</v>
      </c>
      <c r="F101" s="39" t="s">
        <v>166</v>
      </c>
      <c r="G101" s="117">
        <f t="shared" ref="G101:H102" si="18">G102</f>
        <v>758.46699999999998</v>
      </c>
      <c r="H101" s="117">
        <f t="shared" si="18"/>
        <v>758.46699999999998</v>
      </c>
    </row>
    <row r="102" spans="1:8" s="21" customFormat="1" ht="26.25" x14ac:dyDescent="0.25">
      <c r="A102" s="33" t="s">
        <v>91</v>
      </c>
      <c r="B102" s="35">
        <v>961</v>
      </c>
      <c r="C102" s="34" t="s">
        <v>136</v>
      </c>
      <c r="D102" s="34" t="s">
        <v>180</v>
      </c>
      <c r="E102" s="34" t="s">
        <v>90</v>
      </c>
      <c r="F102" s="34" t="s">
        <v>191</v>
      </c>
      <c r="G102" s="114">
        <f t="shared" si="18"/>
        <v>758.46699999999998</v>
      </c>
      <c r="H102" s="114">
        <f t="shared" si="18"/>
        <v>758.46699999999998</v>
      </c>
    </row>
    <row r="103" spans="1:8" s="21" customFormat="1" ht="26.25" x14ac:dyDescent="0.25">
      <c r="A103" s="33" t="s">
        <v>218</v>
      </c>
      <c r="B103" s="35">
        <v>961</v>
      </c>
      <c r="C103" s="34" t="s">
        <v>136</v>
      </c>
      <c r="D103" s="34" t="s">
        <v>180</v>
      </c>
      <c r="E103" s="34" t="s">
        <v>90</v>
      </c>
      <c r="F103" s="35">
        <v>240</v>
      </c>
      <c r="G103" s="114">
        <v>758.46699999999998</v>
      </c>
      <c r="H103" s="114">
        <v>758.46699999999998</v>
      </c>
    </row>
    <row r="104" spans="1:8" s="21" customFormat="1" ht="114" customHeight="1" x14ac:dyDescent="0.25">
      <c r="A104" s="92" t="s">
        <v>430</v>
      </c>
      <c r="B104" s="37">
        <v>961</v>
      </c>
      <c r="C104" s="39" t="s">
        <v>136</v>
      </c>
      <c r="D104" s="39" t="s">
        <v>180</v>
      </c>
      <c r="E104" s="39" t="s">
        <v>431</v>
      </c>
      <c r="F104" s="39" t="s">
        <v>166</v>
      </c>
      <c r="G104" s="117">
        <f t="shared" ref="G104:H105" si="19">G105</f>
        <v>137.93299999999999</v>
      </c>
      <c r="H104" s="117">
        <f t="shared" si="19"/>
        <v>0</v>
      </c>
    </row>
    <row r="105" spans="1:8" s="21" customFormat="1" ht="26.25" x14ac:dyDescent="0.25">
      <c r="A105" s="33" t="s">
        <v>91</v>
      </c>
      <c r="B105" s="35">
        <v>961</v>
      </c>
      <c r="C105" s="34" t="s">
        <v>136</v>
      </c>
      <c r="D105" s="34" t="s">
        <v>180</v>
      </c>
      <c r="E105" s="34" t="s">
        <v>431</v>
      </c>
      <c r="F105" s="34" t="s">
        <v>191</v>
      </c>
      <c r="G105" s="114">
        <f t="shared" si="19"/>
        <v>137.93299999999999</v>
      </c>
      <c r="H105" s="114">
        <f t="shared" si="19"/>
        <v>0</v>
      </c>
    </row>
    <row r="106" spans="1:8" s="21" customFormat="1" ht="26.25" x14ac:dyDescent="0.25">
      <c r="A106" s="33" t="s">
        <v>218</v>
      </c>
      <c r="B106" s="35">
        <v>961</v>
      </c>
      <c r="C106" s="34" t="s">
        <v>136</v>
      </c>
      <c r="D106" s="34" t="s">
        <v>180</v>
      </c>
      <c r="E106" s="34" t="s">
        <v>431</v>
      </c>
      <c r="F106" s="35">
        <v>240</v>
      </c>
      <c r="G106" s="114">
        <v>137.93299999999999</v>
      </c>
      <c r="H106" s="114">
        <v>0</v>
      </c>
    </row>
    <row r="107" spans="1:8" s="21" customFormat="1" ht="26.25" x14ac:dyDescent="0.25">
      <c r="A107" s="42" t="s">
        <v>253</v>
      </c>
      <c r="B107" s="93">
        <v>961</v>
      </c>
      <c r="C107" s="5" t="s">
        <v>136</v>
      </c>
      <c r="D107" s="5" t="s">
        <v>180</v>
      </c>
      <c r="E107" s="5" t="s">
        <v>280</v>
      </c>
      <c r="F107" s="5" t="s">
        <v>166</v>
      </c>
      <c r="G107" s="111">
        <f>G108</f>
        <v>51675.87200000001</v>
      </c>
      <c r="H107" s="111">
        <f>H108</f>
        <v>51475.462000000014</v>
      </c>
    </row>
    <row r="108" spans="1:8" s="21" customFormat="1" ht="26.25" x14ac:dyDescent="0.25">
      <c r="A108" s="6" t="s">
        <v>364</v>
      </c>
      <c r="B108" s="56">
        <v>961</v>
      </c>
      <c r="C108" s="8" t="s">
        <v>136</v>
      </c>
      <c r="D108" s="8" t="s">
        <v>180</v>
      </c>
      <c r="E108" s="8" t="s">
        <v>281</v>
      </c>
      <c r="F108" s="8" t="s">
        <v>166</v>
      </c>
      <c r="G108" s="110">
        <f>G109+G114+G117+G123+G130+G133+G140+G145+G150+G155+G160</f>
        <v>51675.87200000001</v>
      </c>
      <c r="H108" s="110">
        <f>H109+H114+H117+H123+H130+H133+H140+H145+H150+H155+H160</f>
        <v>51475.462000000014</v>
      </c>
    </row>
    <row r="109" spans="1:8" ht="25.5" x14ac:dyDescent="0.2">
      <c r="A109" s="38" t="s">
        <v>202</v>
      </c>
      <c r="B109" s="17">
        <v>961</v>
      </c>
      <c r="C109" s="18" t="s">
        <v>136</v>
      </c>
      <c r="D109" s="18">
        <v>13</v>
      </c>
      <c r="E109" s="18" t="s">
        <v>282</v>
      </c>
      <c r="F109" s="18" t="s">
        <v>166</v>
      </c>
      <c r="G109" s="113">
        <f>G110+G112</f>
        <v>18131.174999999999</v>
      </c>
      <c r="H109" s="113">
        <f>H110+H112</f>
        <v>18084.638999999999</v>
      </c>
    </row>
    <row r="110" spans="1:8" ht="51" x14ac:dyDescent="0.2">
      <c r="A110" s="6" t="s">
        <v>194</v>
      </c>
      <c r="B110" s="7">
        <v>961</v>
      </c>
      <c r="C110" s="8" t="s">
        <v>136</v>
      </c>
      <c r="D110" s="8" t="s">
        <v>180</v>
      </c>
      <c r="E110" s="8" t="s">
        <v>282</v>
      </c>
      <c r="F110" s="8" t="s">
        <v>195</v>
      </c>
      <c r="G110" s="110">
        <f>G111</f>
        <v>17501.174999999999</v>
      </c>
      <c r="H110" s="110">
        <f>H111</f>
        <v>17492.106</v>
      </c>
    </row>
    <row r="111" spans="1:8" ht="25.5" x14ac:dyDescent="0.2">
      <c r="A111" s="6" t="s">
        <v>217</v>
      </c>
      <c r="B111" s="7">
        <v>961</v>
      </c>
      <c r="C111" s="8" t="s">
        <v>136</v>
      </c>
      <c r="D111" s="8" t="s">
        <v>180</v>
      </c>
      <c r="E111" s="8" t="s">
        <v>282</v>
      </c>
      <c r="F111" s="8" t="s">
        <v>216</v>
      </c>
      <c r="G111" s="179">
        <v>17501.174999999999</v>
      </c>
      <c r="H111" s="49">
        <v>17492.106</v>
      </c>
    </row>
    <row r="112" spans="1:8" ht="25.5" x14ac:dyDescent="0.2">
      <c r="A112" s="6" t="s">
        <v>76</v>
      </c>
      <c r="B112" s="7">
        <v>961</v>
      </c>
      <c r="C112" s="8" t="s">
        <v>136</v>
      </c>
      <c r="D112" s="8" t="s">
        <v>180</v>
      </c>
      <c r="E112" s="8" t="s">
        <v>282</v>
      </c>
      <c r="F112" s="7">
        <v>200</v>
      </c>
      <c r="G112" s="114">
        <f>G113</f>
        <v>630</v>
      </c>
      <c r="H112" s="114">
        <f>H113</f>
        <v>592.53300000000002</v>
      </c>
    </row>
    <row r="113" spans="1:8" ht="25.5" x14ac:dyDescent="0.2">
      <c r="A113" s="33" t="s">
        <v>218</v>
      </c>
      <c r="B113" s="7">
        <v>961</v>
      </c>
      <c r="C113" s="8" t="s">
        <v>136</v>
      </c>
      <c r="D113" s="8" t="s">
        <v>180</v>
      </c>
      <c r="E113" s="8" t="s">
        <v>282</v>
      </c>
      <c r="F113" s="7">
        <v>240</v>
      </c>
      <c r="G113" s="114">
        <v>630</v>
      </c>
      <c r="H113" s="49">
        <v>592.53300000000002</v>
      </c>
    </row>
    <row r="114" spans="1:8" s="19" customFormat="1" ht="164.25" customHeight="1" x14ac:dyDescent="0.2">
      <c r="A114" s="206" t="s">
        <v>568</v>
      </c>
      <c r="B114" s="17">
        <v>961</v>
      </c>
      <c r="C114" s="18" t="s">
        <v>136</v>
      </c>
      <c r="D114" s="18" t="s">
        <v>180</v>
      </c>
      <c r="E114" s="18" t="s">
        <v>475</v>
      </c>
      <c r="F114" s="17" t="s">
        <v>166</v>
      </c>
      <c r="G114" s="117">
        <f>G115</f>
        <v>282.38600000000002</v>
      </c>
      <c r="H114" s="117">
        <f>H115</f>
        <v>282.38600000000002</v>
      </c>
    </row>
    <row r="115" spans="1:8" ht="25.5" x14ac:dyDescent="0.2">
      <c r="A115" s="33" t="s">
        <v>76</v>
      </c>
      <c r="B115" s="7">
        <v>961</v>
      </c>
      <c r="C115" s="8" t="s">
        <v>136</v>
      </c>
      <c r="D115" s="8" t="s">
        <v>180</v>
      </c>
      <c r="E115" s="8" t="s">
        <v>475</v>
      </c>
      <c r="F115" s="7">
        <v>200</v>
      </c>
      <c r="G115" s="114">
        <f>G116</f>
        <v>282.38600000000002</v>
      </c>
      <c r="H115" s="114">
        <f>H116</f>
        <v>282.38600000000002</v>
      </c>
    </row>
    <row r="116" spans="1:8" ht="25.5" x14ac:dyDescent="0.2">
      <c r="A116" s="33" t="s">
        <v>218</v>
      </c>
      <c r="B116" s="7">
        <v>961</v>
      </c>
      <c r="C116" s="8" t="s">
        <v>136</v>
      </c>
      <c r="D116" s="8" t="s">
        <v>180</v>
      </c>
      <c r="E116" s="8" t="s">
        <v>476</v>
      </c>
      <c r="F116" s="7">
        <v>240</v>
      </c>
      <c r="G116" s="114">
        <v>282.38600000000002</v>
      </c>
      <c r="H116" s="49">
        <v>282.38600000000002</v>
      </c>
    </row>
    <row r="117" spans="1:8" s="19" customFormat="1" ht="25.5" x14ac:dyDescent="0.2">
      <c r="A117" s="16" t="s">
        <v>207</v>
      </c>
      <c r="B117" s="17">
        <v>961</v>
      </c>
      <c r="C117" s="18" t="s">
        <v>136</v>
      </c>
      <c r="D117" s="18">
        <v>13</v>
      </c>
      <c r="E117" s="39" t="s">
        <v>283</v>
      </c>
      <c r="F117" s="18" t="s">
        <v>166</v>
      </c>
      <c r="G117" s="113">
        <f>G118+G120</f>
        <v>4204.1000000000004</v>
      </c>
      <c r="H117" s="113">
        <f>H118+H120</f>
        <v>4140.6459999999997</v>
      </c>
    </row>
    <row r="118" spans="1:8" s="19" customFormat="1" ht="25.5" x14ac:dyDescent="0.2">
      <c r="A118" s="6" t="s">
        <v>76</v>
      </c>
      <c r="B118" s="7">
        <v>961</v>
      </c>
      <c r="C118" s="8" t="s">
        <v>136</v>
      </c>
      <c r="D118" s="8">
        <v>13</v>
      </c>
      <c r="E118" s="34" t="s">
        <v>283</v>
      </c>
      <c r="F118" s="8">
        <v>200</v>
      </c>
      <c r="G118" s="110">
        <f>G119</f>
        <v>955.2</v>
      </c>
      <c r="H118" s="110">
        <f>H119</f>
        <v>954.64400000000001</v>
      </c>
    </row>
    <row r="119" spans="1:8" s="19" customFormat="1" ht="25.5" x14ac:dyDescent="0.2">
      <c r="A119" s="6" t="s">
        <v>218</v>
      </c>
      <c r="B119" s="7">
        <v>961</v>
      </c>
      <c r="C119" s="8" t="s">
        <v>136</v>
      </c>
      <c r="D119" s="8">
        <v>13</v>
      </c>
      <c r="E119" s="34" t="s">
        <v>283</v>
      </c>
      <c r="F119" s="8">
        <v>240</v>
      </c>
      <c r="G119" s="110">
        <v>955.2</v>
      </c>
      <c r="H119" s="213">
        <v>954.64400000000001</v>
      </c>
    </row>
    <row r="120" spans="1:8" x14ac:dyDescent="0.2">
      <c r="A120" s="45" t="s">
        <v>192</v>
      </c>
      <c r="B120" s="7">
        <v>961</v>
      </c>
      <c r="C120" s="8" t="s">
        <v>136</v>
      </c>
      <c r="D120" s="8">
        <v>13</v>
      </c>
      <c r="E120" s="34" t="s">
        <v>283</v>
      </c>
      <c r="F120" s="8" t="s">
        <v>193</v>
      </c>
      <c r="G120" s="110">
        <f>G121+G122</f>
        <v>3248.9</v>
      </c>
      <c r="H120" s="110">
        <f>H121+H122</f>
        <v>3186.002</v>
      </c>
    </row>
    <row r="121" spans="1:8" x14ac:dyDescent="0.2">
      <c r="A121" s="46" t="s">
        <v>225</v>
      </c>
      <c r="B121" s="7">
        <v>961</v>
      </c>
      <c r="C121" s="8" t="s">
        <v>136</v>
      </c>
      <c r="D121" s="8">
        <v>13</v>
      </c>
      <c r="E121" s="34" t="s">
        <v>283</v>
      </c>
      <c r="F121" s="8" t="s">
        <v>224</v>
      </c>
      <c r="G121" s="110">
        <v>998.50199999999995</v>
      </c>
      <c r="H121" s="49">
        <v>998.50199999999995</v>
      </c>
    </row>
    <row r="122" spans="1:8" x14ac:dyDescent="0.2">
      <c r="A122" s="45" t="s">
        <v>221</v>
      </c>
      <c r="B122" s="144">
        <v>961</v>
      </c>
      <c r="C122" s="145" t="s">
        <v>136</v>
      </c>
      <c r="D122" s="145">
        <v>13</v>
      </c>
      <c r="E122" s="145" t="s">
        <v>283</v>
      </c>
      <c r="F122" s="144">
        <v>850</v>
      </c>
      <c r="G122" s="147">
        <v>2250.3980000000001</v>
      </c>
      <c r="H122" s="110">
        <v>2187.5</v>
      </c>
    </row>
    <row r="123" spans="1:8" s="19" customFormat="1" ht="38.25" x14ac:dyDescent="0.2">
      <c r="A123" s="92" t="s">
        <v>229</v>
      </c>
      <c r="B123" s="37">
        <v>961</v>
      </c>
      <c r="C123" s="39" t="s">
        <v>136</v>
      </c>
      <c r="D123" s="39">
        <v>13</v>
      </c>
      <c r="E123" s="39" t="s">
        <v>284</v>
      </c>
      <c r="F123" s="39" t="s">
        <v>166</v>
      </c>
      <c r="G123" s="117">
        <f>G124+G126+G128</f>
        <v>17197</v>
      </c>
      <c r="H123" s="117">
        <f>H124+H126+H128</f>
        <v>17106.580000000002</v>
      </c>
    </row>
    <row r="124" spans="1:8" ht="51" x14ac:dyDescent="0.2">
      <c r="A124" s="6" t="s">
        <v>194</v>
      </c>
      <c r="B124" s="35">
        <v>961</v>
      </c>
      <c r="C124" s="34" t="s">
        <v>136</v>
      </c>
      <c r="D124" s="34">
        <v>13</v>
      </c>
      <c r="E124" s="34" t="s">
        <v>284</v>
      </c>
      <c r="F124" s="34" t="s">
        <v>195</v>
      </c>
      <c r="G124" s="114">
        <f>G125</f>
        <v>8507</v>
      </c>
      <c r="H124" s="114">
        <f>H125</f>
        <v>8506.9979999999996</v>
      </c>
    </row>
    <row r="125" spans="1:8" x14ac:dyDescent="0.2">
      <c r="A125" s="6" t="s">
        <v>214</v>
      </c>
      <c r="B125" s="35">
        <v>961</v>
      </c>
      <c r="C125" s="34" t="s">
        <v>136</v>
      </c>
      <c r="D125" s="34">
        <v>13</v>
      </c>
      <c r="E125" s="34" t="s">
        <v>284</v>
      </c>
      <c r="F125" s="34" t="s">
        <v>215</v>
      </c>
      <c r="G125" s="179">
        <v>8507</v>
      </c>
      <c r="H125" s="49">
        <v>8506.9979999999996</v>
      </c>
    </row>
    <row r="126" spans="1:8" ht="25.5" x14ac:dyDescent="0.2">
      <c r="A126" s="6" t="s">
        <v>76</v>
      </c>
      <c r="B126" s="35">
        <v>961</v>
      </c>
      <c r="C126" s="34" t="s">
        <v>136</v>
      </c>
      <c r="D126" s="34">
        <v>13</v>
      </c>
      <c r="E126" s="34" t="s">
        <v>284</v>
      </c>
      <c r="F126" s="34" t="s">
        <v>191</v>
      </c>
      <c r="G126" s="114">
        <f>G127</f>
        <v>8610</v>
      </c>
      <c r="H126" s="114">
        <f>H127</f>
        <v>8519.5820000000003</v>
      </c>
    </row>
    <row r="127" spans="1:8" ht="25.5" x14ac:dyDescent="0.2">
      <c r="A127" s="6" t="s">
        <v>218</v>
      </c>
      <c r="B127" s="35">
        <v>961</v>
      </c>
      <c r="C127" s="34" t="s">
        <v>136</v>
      </c>
      <c r="D127" s="34">
        <v>13</v>
      </c>
      <c r="E127" s="34" t="s">
        <v>284</v>
      </c>
      <c r="F127" s="34" t="s">
        <v>219</v>
      </c>
      <c r="G127" s="114">
        <v>8610</v>
      </c>
      <c r="H127" s="49">
        <v>8519.5820000000003</v>
      </c>
    </row>
    <row r="128" spans="1:8" x14ac:dyDescent="0.2">
      <c r="A128" s="45" t="s">
        <v>192</v>
      </c>
      <c r="B128" s="35">
        <v>961</v>
      </c>
      <c r="C128" s="34" t="s">
        <v>136</v>
      </c>
      <c r="D128" s="34">
        <v>13</v>
      </c>
      <c r="E128" s="34" t="s">
        <v>284</v>
      </c>
      <c r="F128" s="34" t="s">
        <v>193</v>
      </c>
      <c r="G128" s="114">
        <f>G129</f>
        <v>80</v>
      </c>
      <c r="H128" s="114">
        <f>H129</f>
        <v>80</v>
      </c>
    </row>
    <row r="129" spans="1:8" x14ac:dyDescent="0.2">
      <c r="A129" s="45" t="s">
        <v>221</v>
      </c>
      <c r="B129" s="35">
        <v>961</v>
      </c>
      <c r="C129" s="34" t="s">
        <v>136</v>
      </c>
      <c r="D129" s="34">
        <v>13</v>
      </c>
      <c r="E129" s="34" t="s">
        <v>284</v>
      </c>
      <c r="F129" s="34" t="s">
        <v>220</v>
      </c>
      <c r="G129" s="114">
        <v>80</v>
      </c>
      <c r="H129" s="110">
        <v>80</v>
      </c>
    </row>
    <row r="130" spans="1:8" s="19" customFormat="1" ht="45.75" hidden="1" customHeight="1" x14ac:dyDescent="0.2">
      <c r="A130" s="52" t="s">
        <v>68</v>
      </c>
      <c r="B130" s="37">
        <v>961</v>
      </c>
      <c r="C130" s="39" t="s">
        <v>136</v>
      </c>
      <c r="D130" s="39">
        <v>13</v>
      </c>
      <c r="E130" s="39" t="s">
        <v>67</v>
      </c>
      <c r="F130" s="39" t="s">
        <v>166</v>
      </c>
      <c r="G130" s="117">
        <f>G131</f>
        <v>0</v>
      </c>
      <c r="H130" s="213"/>
    </row>
    <row r="131" spans="1:8" ht="25.5" hidden="1" x14ac:dyDescent="0.2">
      <c r="A131" s="6" t="s">
        <v>76</v>
      </c>
      <c r="B131" s="35">
        <v>961</v>
      </c>
      <c r="C131" s="34" t="s">
        <v>136</v>
      </c>
      <c r="D131" s="34">
        <v>13</v>
      </c>
      <c r="E131" s="34" t="s">
        <v>67</v>
      </c>
      <c r="F131" s="34" t="s">
        <v>191</v>
      </c>
      <c r="G131" s="114">
        <f>G132</f>
        <v>0</v>
      </c>
      <c r="H131" s="49"/>
    </row>
    <row r="132" spans="1:8" ht="25.5" hidden="1" x14ac:dyDescent="0.2">
      <c r="A132" s="6" t="s">
        <v>218</v>
      </c>
      <c r="B132" s="35">
        <v>961</v>
      </c>
      <c r="C132" s="34" t="s">
        <v>136</v>
      </c>
      <c r="D132" s="34">
        <v>13</v>
      </c>
      <c r="E132" s="34" t="s">
        <v>67</v>
      </c>
      <c r="F132" s="34" t="s">
        <v>219</v>
      </c>
      <c r="G132" s="114">
        <v>0</v>
      </c>
      <c r="H132" s="49"/>
    </row>
    <row r="133" spans="1:8" ht="38.25" x14ac:dyDescent="0.2">
      <c r="A133" s="138" t="s">
        <v>203</v>
      </c>
      <c r="B133" s="17">
        <v>961</v>
      </c>
      <c r="C133" s="18" t="s">
        <v>136</v>
      </c>
      <c r="D133" s="18" t="s">
        <v>180</v>
      </c>
      <c r="E133" s="18" t="s">
        <v>285</v>
      </c>
      <c r="F133" s="18" t="s">
        <v>166</v>
      </c>
      <c r="G133" s="117">
        <f>G134+G136+G138</f>
        <v>2282.2979999999998</v>
      </c>
      <c r="H133" s="117">
        <f>H134+H136+H138</f>
        <v>2282.2979999999998</v>
      </c>
    </row>
    <row r="134" spans="1:8" ht="51" x14ac:dyDescent="0.2">
      <c r="A134" s="6" t="s">
        <v>194</v>
      </c>
      <c r="B134" s="7">
        <v>961</v>
      </c>
      <c r="C134" s="8" t="s">
        <v>136</v>
      </c>
      <c r="D134" s="8" t="s">
        <v>180</v>
      </c>
      <c r="E134" s="8" t="s">
        <v>285</v>
      </c>
      <c r="F134" s="8" t="s">
        <v>195</v>
      </c>
      <c r="G134" s="147">
        <f>G135</f>
        <v>2282.2979999999998</v>
      </c>
      <c r="H134" s="179">
        <f>H135</f>
        <v>2282.2979999999998</v>
      </c>
    </row>
    <row r="135" spans="1:8" ht="25.5" x14ac:dyDescent="0.2">
      <c r="A135" s="6" t="s">
        <v>217</v>
      </c>
      <c r="B135" s="7">
        <v>961</v>
      </c>
      <c r="C135" s="8" t="s">
        <v>136</v>
      </c>
      <c r="D135" s="8" t="s">
        <v>180</v>
      </c>
      <c r="E135" s="8" t="s">
        <v>285</v>
      </c>
      <c r="F135" s="8" t="s">
        <v>216</v>
      </c>
      <c r="G135" s="147">
        <v>2282.2979999999998</v>
      </c>
      <c r="H135" s="49">
        <v>2282.2979999999998</v>
      </c>
    </row>
    <row r="136" spans="1:8" ht="25.5" hidden="1" x14ac:dyDescent="0.2">
      <c r="A136" s="6" t="s">
        <v>76</v>
      </c>
      <c r="B136" s="7">
        <v>961</v>
      </c>
      <c r="C136" s="8" t="s">
        <v>136</v>
      </c>
      <c r="D136" s="8" t="s">
        <v>180</v>
      </c>
      <c r="E136" s="8" t="s">
        <v>285</v>
      </c>
      <c r="F136" s="8" t="s">
        <v>191</v>
      </c>
      <c r="G136" s="110">
        <f>G137</f>
        <v>0</v>
      </c>
      <c r="H136" s="49"/>
    </row>
    <row r="137" spans="1:8" ht="25.5" hidden="1" x14ac:dyDescent="0.2">
      <c r="A137" s="6" t="s">
        <v>218</v>
      </c>
      <c r="B137" s="7">
        <v>961</v>
      </c>
      <c r="C137" s="8" t="s">
        <v>136</v>
      </c>
      <c r="D137" s="8" t="s">
        <v>180</v>
      </c>
      <c r="E137" s="8" t="s">
        <v>285</v>
      </c>
      <c r="F137" s="8" t="s">
        <v>219</v>
      </c>
      <c r="G137" s="110">
        <v>0</v>
      </c>
      <c r="H137" s="49"/>
    </row>
    <row r="138" spans="1:8" hidden="1" x14ac:dyDescent="0.2">
      <c r="A138" s="45" t="s">
        <v>192</v>
      </c>
      <c r="B138" s="7">
        <v>961</v>
      </c>
      <c r="C138" s="8" t="s">
        <v>136</v>
      </c>
      <c r="D138" s="8" t="s">
        <v>180</v>
      </c>
      <c r="E138" s="8" t="s">
        <v>210</v>
      </c>
      <c r="F138" s="8" t="s">
        <v>193</v>
      </c>
      <c r="G138" s="110">
        <f>G139</f>
        <v>0</v>
      </c>
      <c r="H138" s="49"/>
    </row>
    <row r="139" spans="1:8" hidden="1" x14ac:dyDescent="0.2">
      <c r="A139" s="45" t="s">
        <v>221</v>
      </c>
      <c r="B139" s="7">
        <v>961</v>
      </c>
      <c r="C139" s="8" t="s">
        <v>136</v>
      </c>
      <c r="D139" s="8" t="s">
        <v>180</v>
      </c>
      <c r="E139" s="8" t="s">
        <v>210</v>
      </c>
      <c r="F139" s="8" t="s">
        <v>220</v>
      </c>
      <c r="G139" s="110">
        <v>0</v>
      </c>
      <c r="H139" s="49"/>
    </row>
    <row r="140" spans="1:8" ht="39.75" customHeight="1" x14ac:dyDescent="0.2">
      <c r="A140" s="158" t="s">
        <v>425</v>
      </c>
      <c r="B140" s="17">
        <v>961</v>
      </c>
      <c r="C140" s="18" t="s">
        <v>136</v>
      </c>
      <c r="D140" s="18" t="s">
        <v>180</v>
      </c>
      <c r="E140" s="18" t="s">
        <v>426</v>
      </c>
      <c r="F140" s="18" t="s">
        <v>166</v>
      </c>
      <c r="G140" s="117">
        <f>G141+G143</f>
        <v>544.90200000000004</v>
      </c>
      <c r="H140" s="117">
        <f>H141+H143</f>
        <v>544.90200000000004</v>
      </c>
    </row>
    <row r="141" spans="1:8" ht="51" x14ac:dyDescent="0.2">
      <c r="A141" s="6" t="s">
        <v>194</v>
      </c>
      <c r="B141" s="7">
        <v>961</v>
      </c>
      <c r="C141" s="8" t="s">
        <v>136</v>
      </c>
      <c r="D141" s="8" t="s">
        <v>180</v>
      </c>
      <c r="E141" s="8" t="s">
        <v>426</v>
      </c>
      <c r="F141" s="8" t="s">
        <v>195</v>
      </c>
      <c r="G141" s="110">
        <f>G142</f>
        <v>277.59300000000002</v>
      </c>
      <c r="H141" s="110">
        <f>H142</f>
        <v>277.59300000000002</v>
      </c>
    </row>
    <row r="142" spans="1:8" ht="25.5" x14ac:dyDescent="0.2">
      <c r="A142" s="6" t="s">
        <v>217</v>
      </c>
      <c r="B142" s="7">
        <v>961</v>
      </c>
      <c r="C142" s="8" t="s">
        <v>136</v>
      </c>
      <c r="D142" s="8" t="s">
        <v>180</v>
      </c>
      <c r="E142" s="8" t="s">
        <v>426</v>
      </c>
      <c r="F142" s="8" t="s">
        <v>216</v>
      </c>
      <c r="G142" s="110">
        <v>277.59300000000002</v>
      </c>
      <c r="H142" s="49">
        <v>277.59300000000002</v>
      </c>
    </row>
    <row r="143" spans="1:8" ht="25.5" x14ac:dyDescent="0.2">
      <c r="A143" s="6" t="s">
        <v>91</v>
      </c>
      <c r="B143" s="7">
        <v>961</v>
      </c>
      <c r="C143" s="8" t="s">
        <v>136</v>
      </c>
      <c r="D143" s="8" t="s">
        <v>180</v>
      </c>
      <c r="E143" s="8" t="s">
        <v>426</v>
      </c>
      <c r="F143" s="8" t="s">
        <v>191</v>
      </c>
      <c r="G143" s="110">
        <f>G144</f>
        <v>267.30900000000003</v>
      </c>
      <c r="H143" s="110">
        <f>H144</f>
        <v>267.30900000000003</v>
      </c>
    </row>
    <row r="144" spans="1:8" ht="25.5" x14ac:dyDescent="0.2">
      <c r="A144" s="6" t="s">
        <v>218</v>
      </c>
      <c r="B144" s="7">
        <v>961</v>
      </c>
      <c r="C144" s="8" t="s">
        <v>136</v>
      </c>
      <c r="D144" s="8" t="s">
        <v>180</v>
      </c>
      <c r="E144" s="8" t="s">
        <v>426</v>
      </c>
      <c r="F144" s="8" t="s">
        <v>219</v>
      </c>
      <c r="G144" s="110">
        <v>267.30900000000003</v>
      </c>
      <c r="H144" s="49">
        <v>267.30900000000003</v>
      </c>
    </row>
    <row r="145" spans="1:8" ht="51" customHeight="1" x14ac:dyDescent="0.2">
      <c r="A145" s="16" t="s">
        <v>69</v>
      </c>
      <c r="B145" s="17">
        <v>961</v>
      </c>
      <c r="C145" s="39" t="s">
        <v>136</v>
      </c>
      <c r="D145" s="39">
        <v>13</v>
      </c>
      <c r="E145" s="39" t="s">
        <v>70</v>
      </c>
      <c r="F145" s="39" t="s">
        <v>166</v>
      </c>
      <c r="G145" s="117">
        <f>G146+G148</f>
        <v>2430.98</v>
      </c>
      <c r="H145" s="117">
        <f>H146+H148</f>
        <v>2430.98</v>
      </c>
    </row>
    <row r="146" spans="1:8" ht="51" x14ac:dyDescent="0.2">
      <c r="A146" s="6" t="s">
        <v>194</v>
      </c>
      <c r="B146" s="7">
        <v>961</v>
      </c>
      <c r="C146" s="34" t="s">
        <v>136</v>
      </c>
      <c r="D146" s="34">
        <v>13</v>
      </c>
      <c r="E146" s="39" t="s">
        <v>70</v>
      </c>
      <c r="F146" s="34" t="s">
        <v>195</v>
      </c>
      <c r="G146" s="114">
        <f>G147</f>
        <v>2430.98</v>
      </c>
      <c r="H146" s="114">
        <f>H147</f>
        <v>2430.98</v>
      </c>
    </row>
    <row r="147" spans="1:8" ht="25.5" x14ac:dyDescent="0.2">
      <c r="A147" s="6" t="s">
        <v>217</v>
      </c>
      <c r="B147" s="7">
        <v>961</v>
      </c>
      <c r="C147" s="34" t="s">
        <v>136</v>
      </c>
      <c r="D147" s="34">
        <v>13</v>
      </c>
      <c r="E147" s="39" t="s">
        <v>70</v>
      </c>
      <c r="F147" s="34" t="s">
        <v>216</v>
      </c>
      <c r="G147" s="114">
        <v>2430.98</v>
      </c>
      <c r="H147" s="49">
        <v>2430.98</v>
      </c>
    </row>
    <row r="148" spans="1:8" ht="25.5" hidden="1" x14ac:dyDescent="0.2">
      <c r="A148" s="6" t="s">
        <v>76</v>
      </c>
      <c r="B148" s="7">
        <v>961</v>
      </c>
      <c r="C148" s="34" t="s">
        <v>136</v>
      </c>
      <c r="D148" s="34">
        <v>13</v>
      </c>
      <c r="E148" s="34" t="s">
        <v>70</v>
      </c>
      <c r="F148" s="8" t="s">
        <v>191</v>
      </c>
      <c r="G148" s="110">
        <f>G149</f>
        <v>0</v>
      </c>
      <c r="H148" s="49"/>
    </row>
    <row r="149" spans="1:8" ht="25.5" hidden="1" x14ac:dyDescent="0.2">
      <c r="A149" s="6" t="s">
        <v>218</v>
      </c>
      <c r="B149" s="7">
        <v>961</v>
      </c>
      <c r="C149" s="34" t="s">
        <v>136</v>
      </c>
      <c r="D149" s="34">
        <v>13</v>
      </c>
      <c r="E149" s="34" t="s">
        <v>70</v>
      </c>
      <c r="F149" s="8" t="s">
        <v>219</v>
      </c>
      <c r="G149" s="110">
        <v>0</v>
      </c>
      <c r="H149" s="49"/>
    </row>
    <row r="150" spans="1:8" ht="38.25" x14ac:dyDescent="0.2">
      <c r="A150" s="65" t="s">
        <v>171</v>
      </c>
      <c r="B150" s="37">
        <v>961</v>
      </c>
      <c r="C150" s="39" t="s">
        <v>136</v>
      </c>
      <c r="D150" s="39">
        <v>13</v>
      </c>
      <c r="E150" s="39" t="s">
        <v>286</v>
      </c>
      <c r="F150" s="39" t="s">
        <v>166</v>
      </c>
      <c r="G150" s="117">
        <f>G151+G153</f>
        <v>888.62800000000004</v>
      </c>
      <c r="H150" s="117">
        <f>H151+H153</f>
        <v>888.62800000000004</v>
      </c>
    </row>
    <row r="151" spans="1:8" ht="51" x14ac:dyDescent="0.2">
      <c r="A151" s="6" t="s">
        <v>194</v>
      </c>
      <c r="B151" s="7">
        <v>961</v>
      </c>
      <c r="C151" s="34" t="s">
        <v>136</v>
      </c>
      <c r="D151" s="34">
        <v>13</v>
      </c>
      <c r="E151" s="34" t="s">
        <v>286</v>
      </c>
      <c r="F151" s="35">
        <v>100</v>
      </c>
      <c r="G151" s="110">
        <f>G152</f>
        <v>888.62800000000004</v>
      </c>
      <c r="H151" s="110">
        <f>H152</f>
        <v>888.62800000000004</v>
      </c>
    </row>
    <row r="152" spans="1:8" ht="25.5" x14ac:dyDescent="0.2">
      <c r="A152" s="6" t="s">
        <v>217</v>
      </c>
      <c r="B152" s="7">
        <v>961</v>
      </c>
      <c r="C152" s="34" t="s">
        <v>136</v>
      </c>
      <c r="D152" s="34">
        <v>13</v>
      </c>
      <c r="E152" s="34" t="s">
        <v>286</v>
      </c>
      <c r="F152" s="35">
        <v>120</v>
      </c>
      <c r="G152" s="110">
        <v>888.62800000000004</v>
      </c>
      <c r="H152" s="49">
        <v>888.62800000000004</v>
      </c>
    </row>
    <row r="153" spans="1:8" ht="25.5" hidden="1" x14ac:dyDescent="0.2">
      <c r="A153" s="6" t="s">
        <v>76</v>
      </c>
      <c r="B153" s="7">
        <v>961</v>
      </c>
      <c r="C153" s="34" t="s">
        <v>136</v>
      </c>
      <c r="D153" s="34">
        <v>13</v>
      </c>
      <c r="E153" s="34" t="s">
        <v>286</v>
      </c>
      <c r="F153" s="8" t="s">
        <v>191</v>
      </c>
      <c r="G153" s="110">
        <f>G154</f>
        <v>0</v>
      </c>
      <c r="H153" s="49"/>
    </row>
    <row r="154" spans="1:8" ht="25.5" hidden="1" x14ac:dyDescent="0.2">
      <c r="A154" s="6" t="s">
        <v>218</v>
      </c>
      <c r="B154" s="7">
        <v>961</v>
      </c>
      <c r="C154" s="34" t="s">
        <v>136</v>
      </c>
      <c r="D154" s="34">
        <v>13</v>
      </c>
      <c r="E154" s="34" t="s">
        <v>286</v>
      </c>
      <c r="F154" s="8" t="s">
        <v>219</v>
      </c>
      <c r="G154" s="110">
        <v>0</v>
      </c>
      <c r="H154" s="49"/>
    </row>
    <row r="155" spans="1:8" ht="49.5" customHeight="1" x14ac:dyDescent="0.2">
      <c r="A155" s="138" t="s">
        <v>27</v>
      </c>
      <c r="B155" s="139">
        <v>961</v>
      </c>
      <c r="C155" s="140" t="s">
        <v>136</v>
      </c>
      <c r="D155" s="140">
        <v>13</v>
      </c>
      <c r="E155" s="162" t="s">
        <v>423</v>
      </c>
      <c r="F155" s="140" t="s">
        <v>166</v>
      </c>
      <c r="G155" s="142">
        <f>G156+G158</f>
        <v>1543.7809999999999</v>
      </c>
      <c r="H155" s="178">
        <f>H156+H158</f>
        <v>1543.7809999999999</v>
      </c>
    </row>
    <row r="156" spans="1:8" ht="51" x14ac:dyDescent="0.2">
      <c r="A156" s="143" t="s">
        <v>194</v>
      </c>
      <c r="B156" s="144">
        <v>961</v>
      </c>
      <c r="C156" s="145" t="s">
        <v>136</v>
      </c>
      <c r="D156" s="145">
        <v>13</v>
      </c>
      <c r="E156" s="159" t="s">
        <v>423</v>
      </c>
      <c r="F156" s="144">
        <v>100</v>
      </c>
      <c r="G156" s="147">
        <f>G157</f>
        <v>970.9</v>
      </c>
      <c r="H156" s="179">
        <f>H157</f>
        <v>970.9</v>
      </c>
    </row>
    <row r="157" spans="1:8" ht="25.5" x14ac:dyDescent="0.2">
      <c r="A157" s="143" t="s">
        <v>217</v>
      </c>
      <c r="B157" s="144">
        <v>961</v>
      </c>
      <c r="C157" s="145" t="s">
        <v>136</v>
      </c>
      <c r="D157" s="145">
        <v>13</v>
      </c>
      <c r="E157" s="159" t="s">
        <v>423</v>
      </c>
      <c r="F157" s="144">
        <v>120</v>
      </c>
      <c r="G157" s="147">
        <v>970.9</v>
      </c>
      <c r="H157" s="110">
        <v>970.9</v>
      </c>
    </row>
    <row r="158" spans="1:8" ht="25.5" x14ac:dyDescent="0.2">
      <c r="A158" s="143" t="s">
        <v>76</v>
      </c>
      <c r="B158" s="144">
        <v>961</v>
      </c>
      <c r="C158" s="145" t="s">
        <v>136</v>
      </c>
      <c r="D158" s="145">
        <v>13</v>
      </c>
      <c r="E158" s="159" t="s">
        <v>423</v>
      </c>
      <c r="F158" s="145" t="s">
        <v>191</v>
      </c>
      <c r="G158" s="147">
        <f>G159</f>
        <v>572.88099999999997</v>
      </c>
      <c r="H158" s="179">
        <f>H159</f>
        <v>572.88099999999997</v>
      </c>
    </row>
    <row r="159" spans="1:8" ht="25.5" x14ac:dyDescent="0.2">
      <c r="A159" s="143" t="s">
        <v>218</v>
      </c>
      <c r="B159" s="144">
        <v>961</v>
      </c>
      <c r="C159" s="145" t="s">
        <v>136</v>
      </c>
      <c r="D159" s="145">
        <v>13</v>
      </c>
      <c r="E159" s="159" t="s">
        <v>423</v>
      </c>
      <c r="F159" s="145" t="s">
        <v>219</v>
      </c>
      <c r="G159" s="147">
        <v>572.88099999999997</v>
      </c>
      <c r="H159" s="49">
        <v>572.88099999999997</v>
      </c>
    </row>
    <row r="160" spans="1:8" ht="38.25" x14ac:dyDescent="0.2">
      <c r="A160" s="92" t="s">
        <v>53</v>
      </c>
      <c r="B160" s="54" t="s">
        <v>169</v>
      </c>
      <c r="C160" s="39" t="s">
        <v>136</v>
      </c>
      <c r="D160" s="39">
        <v>13</v>
      </c>
      <c r="E160" s="39" t="s">
        <v>112</v>
      </c>
      <c r="F160" s="39" t="s">
        <v>166</v>
      </c>
      <c r="G160" s="117">
        <f>G161+G163</f>
        <v>4170.6220000000003</v>
      </c>
      <c r="H160" s="117">
        <f>H161+H163</f>
        <v>4170.6220000000003</v>
      </c>
    </row>
    <row r="161" spans="1:8" ht="51" x14ac:dyDescent="0.2">
      <c r="A161" s="6" t="s">
        <v>194</v>
      </c>
      <c r="B161" s="67" t="s">
        <v>169</v>
      </c>
      <c r="C161" s="34" t="s">
        <v>136</v>
      </c>
      <c r="D161" s="34">
        <v>13</v>
      </c>
      <c r="E161" s="8" t="s">
        <v>112</v>
      </c>
      <c r="F161" s="8" t="s">
        <v>195</v>
      </c>
      <c r="G161" s="114">
        <f>G162</f>
        <v>3811.5239999999999</v>
      </c>
      <c r="H161" s="114">
        <f>H162</f>
        <v>3811.5239999999999</v>
      </c>
    </row>
    <row r="162" spans="1:8" ht="25.5" x14ac:dyDescent="0.2">
      <c r="A162" s="33" t="s">
        <v>217</v>
      </c>
      <c r="B162" s="67" t="s">
        <v>169</v>
      </c>
      <c r="C162" s="34" t="s">
        <v>136</v>
      </c>
      <c r="D162" s="34">
        <v>13</v>
      </c>
      <c r="E162" s="8" t="s">
        <v>112</v>
      </c>
      <c r="F162" s="8" t="s">
        <v>216</v>
      </c>
      <c r="G162" s="114">
        <v>3811.5239999999999</v>
      </c>
      <c r="H162" s="49">
        <v>3811.5239999999999</v>
      </c>
    </row>
    <row r="163" spans="1:8" ht="25.5" x14ac:dyDescent="0.2">
      <c r="A163" s="6" t="s">
        <v>76</v>
      </c>
      <c r="B163" s="67" t="s">
        <v>169</v>
      </c>
      <c r="C163" s="34" t="s">
        <v>136</v>
      </c>
      <c r="D163" s="34">
        <v>13</v>
      </c>
      <c r="E163" s="8" t="s">
        <v>112</v>
      </c>
      <c r="F163" s="8" t="s">
        <v>191</v>
      </c>
      <c r="G163" s="114">
        <f>G164</f>
        <v>359.09800000000001</v>
      </c>
      <c r="H163" s="114">
        <f>H164</f>
        <v>359.09800000000001</v>
      </c>
    </row>
    <row r="164" spans="1:8" ht="25.5" x14ac:dyDescent="0.2">
      <c r="A164" s="6" t="s">
        <v>218</v>
      </c>
      <c r="B164" s="67" t="s">
        <v>169</v>
      </c>
      <c r="C164" s="34" t="s">
        <v>136</v>
      </c>
      <c r="D164" s="34">
        <v>13</v>
      </c>
      <c r="E164" s="8" t="s">
        <v>112</v>
      </c>
      <c r="F164" s="8" t="s">
        <v>219</v>
      </c>
      <c r="G164" s="114">
        <v>359.09800000000001</v>
      </c>
      <c r="H164" s="49">
        <v>359.09800000000001</v>
      </c>
    </row>
    <row r="165" spans="1:8" s="20" customFormat="1" ht="25.5" x14ac:dyDescent="0.2">
      <c r="A165" s="57" t="s">
        <v>359</v>
      </c>
      <c r="B165" s="43">
        <v>961</v>
      </c>
      <c r="C165" s="41" t="s">
        <v>142</v>
      </c>
      <c r="D165" s="41" t="s">
        <v>137</v>
      </c>
      <c r="E165" s="41" t="s">
        <v>271</v>
      </c>
      <c r="F165" s="41" t="s">
        <v>166</v>
      </c>
      <c r="G165" s="116">
        <f>G166+G171</f>
        <v>12750.769</v>
      </c>
      <c r="H165" s="116">
        <f>H166+H171</f>
        <v>12573.887000000001</v>
      </c>
    </row>
    <row r="166" spans="1:8" s="20" customFormat="1" ht="45.75" hidden="1" customHeight="1" x14ac:dyDescent="0.25">
      <c r="A166" s="74" t="s">
        <v>434</v>
      </c>
      <c r="B166" s="44">
        <v>961</v>
      </c>
      <c r="C166" s="48" t="s">
        <v>142</v>
      </c>
      <c r="D166" s="48" t="s">
        <v>157</v>
      </c>
      <c r="E166" s="48" t="s">
        <v>271</v>
      </c>
      <c r="F166" s="48" t="s">
        <v>166</v>
      </c>
      <c r="G166" s="115">
        <f>G167</f>
        <v>0</v>
      </c>
      <c r="H166" s="101"/>
    </row>
    <row r="167" spans="1:8" s="20" customFormat="1" ht="76.5" hidden="1" x14ac:dyDescent="0.2">
      <c r="A167" s="97" t="s">
        <v>88</v>
      </c>
      <c r="B167" s="43">
        <v>961</v>
      </c>
      <c r="C167" s="41" t="s">
        <v>142</v>
      </c>
      <c r="D167" s="41" t="s">
        <v>157</v>
      </c>
      <c r="E167" s="41" t="s">
        <v>348</v>
      </c>
      <c r="F167" s="41" t="s">
        <v>166</v>
      </c>
      <c r="G167" s="116">
        <f>G168</f>
        <v>0</v>
      </c>
      <c r="H167" s="101"/>
    </row>
    <row r="168" spans="1:8" s="20" customFormat="1" ht="38.25" hidden="1" x14ac:dyDescent="0.2">
      <c r="A168" s="98" t="s">
        <v>432</v>
      </c>
      <c r="B168" s="37">
        <v>961</v>
      </c>
      <c r="C168" s="39" t="s">
        <v>142</v>
      </c>
      <c r="D168" s="39" t="s">
        <v>157</v>
      </c>
      <c r="E168" s="39" t="s">
        <v>433</v>
      </c>
      <c r="F168" s="39" t="s">
        <v>166</v>
      </c>
      <c r="G168" s="117">
        <f>G169</f>
        <v>0</v>
      </c>
      <c r="H168" s="101"/>
    </row>
    <row r="169" spans="1:8" s="20" customFormat="1" ht="25.5" hidden="1" x14ac:dyDescent="0.2">
      <c r="A169" s="6" t="s">
        <v>91</v>
      </c>
      <c r="B169" s="35">
        <v>961</v>
      </c>
      <c r="C169" s="34" t="s">
        <v>142</v>
      </c>
      <c r="D169" s="34" t="s">
        <v>157</v>
      </c>
      <c r="E169" s="34" t="s">
        <v>433</v>
      </c>
      <c r="F169" s="34" t="s">
        <v>191</v>
      </c>
      <c r="G169" s="114">
        <f>G170</f>
        <v>0</v>
      </c>
      <c r="H169" s="101"/>
    </row>
    <row r="170" spans="1:8" s="20" customFormat="1" ht="25.5" hidden="1" x14ac:dyDescent="0.2">
      <c r="A170" s="6" t="s">
        <v>218</v>
      </c>
      <c r="B170" s="35">
        <v>961</v>
      </c>
      <c r="C170" s="34" t="s">
        <v>142</v>
      </c>
      <c r="D170" s="34" t="s">
        <v>157</v>
      </c>
      <c r="E170" s="34" t="s">
        <v>433</v>
      </c>
      <c r="F170" s="34" t="s">
        <v>219</v>
      </c>
      <c r="G170" s="114">
        <v>0</v>
      </c>
      <c r="H170" s="101"/>
    </row>
    <row r="171" spans="1:8" s="19" customFormat="1" ht="40.5" x14ac:dyDescent="0.25">
      <c r="A171" s="74" t="s">
        <v>79</v>
      </c>
      <c r="B171" s="44">
        <v>961</v>
      </c>
      <c r="C171" s="48" t="s">
        <v>142</v>
      </c>
      <c r="D171" s="48" t="s">
        <v>403</v>
      </c>
      <c r="E171" s="48" t="s">
        <v>271</v>
      </c>
      <c r="F171" s="48" t="s">
        <v>166</v>
      </c>
      <c r="G171" s="115">
        <f>G172</f>
        <v>12750.769</v>
      </c>
      <c r="H171" s="115">
        <f>H172</f>
        <v>12573.887000000001</v>
      </c>
    </row>
    <row r="172" spans="1:8" s="20" customFormat="1" ht="63.75" x14ac:dyDescent="0.2">
      <c r="A172" s="97" t="s">
        <v>19</v>
      </c>
      <c r="B172" s="43">
        <v>961</v>
      </c>
      <c r="C172" s="41" t="s">
        <v>142</v>
      </c>
      <c r="D172" s="41" t="s">
        <v>403</v>
      </c>
      <c r="E172" s="41" t="s">
        <v>348</v>
      </c>
      <c r="F172" s="41" t="s">
        <v>166</v>
      </c>
      <c r="G172" s="116">
        <f>G173+G177+G181+G194</f>
        <v>12750.769</v>
      </c>
      <c r="H172" s="116">
        <f>H173+H177+H181+H194</f>
        <v>12573.887000000001</v>
      </c>
    </row>
    <row r="173" spans="1:8" s="19" customFormat="1" ht="54" x14ac:dyDescent="0.25">
      <c r="A173" s="169" t="s">
        <v>451</v>
      </c>
      <c r="B173" s="165">
        <v>961</v>
      </c>
      <c r="C173" s="166" t="s">
        <v>142</v>
      </c>
      <c r="D173" s="166" t="s">
        <v>403</v>
      </c>
      <c r="E173" s="166" t="s">
        <v>452</v>
      </c>
      <c r="F173" s="166" t="s">
        <v>166</v>
      </c>
      <c r="G173" s="115">
        <f t="shared" ref="G173:H174" si="20">G174</f>
        <v>450</v>
      </c>
      <c r="H173" s="115">
        <f t="shared" si="20"/>
        <v>280.10500000000002</v>
      </c>
    </row>
    <row r="174" spans="1:8" ht="25.5" x14ac:dyDescent="0.2">
      <c r="A174" s="170" t="s">
        <v>360</v>
      </c>
      <c r="B174" s="171">
        <v>961</v>
      </c>
      <c r="C174" s="172" t="s">
        <v>142</v>
      </c>
      <c r="D174" s="172" t="s">
        <v>403</v>
      </c>
      <c r="E174" s="172" t="s">
        <v>453</v>
      </c>
      <c r="F174" s="172" t="s">
        <v>166</v>
      </c>
      <c r="G174" s="117">
        <f t="shared" si="20"/>
        <v>450</v>
      </c>
      <c r="H174" s="117">
        <f t="shared" si="20"/>
        <v>280.10500000000002</v>
      </c>
    </row>
    <row r="175" spans="1:8" ht="25.5" x14ac:dyDescent="0.2">
      <c r="A175" s="173" t="s">
        <v>76</v>
      </c>
      <c r="B175" s="174">
        <v>961</v>
      </c>
      <c r="C175" s="175" t="s">
        <v>142</v>
      </c>
      <c r="D175" s="175" t="s">
        <v>403</v>
      </c>
      <c r="E175" s="175" t="s">
        <v>453</v>
      </c>
      <c r="F175" s="175" t="s">
        <v>191</v>
      </c>
      <c r="G175" s="114">
        <f>G176</f>
        <v>450</v>
      </c>
      <c r="H175" s="114">
        <f>H176</f>
        <v>280.10500000000002</v>
      </c>
    </row>
    <row r="176" spans="1:8" ht="25.5" x14ac:dyDescent="0.2">
      <c r="A176" s="173" t="s">
        <v>218</v>
      </c>
      <c r="B176" s="174">
        <v>961</v>
      </c>
      <c r="C176" s="175" t="s">
        <v>142</v>
      </c>
      <c r="D176" s="175" t="s">
        <v>403</v>
      </c>
      <c r="E176" s="175" t="s">
        <v>453</v>
      </c>
      <c r="F176" s="175" t="s">
        <v>219</v>
      </c>
      <c r="G176" s="114">
        <v>450</v>
      </c>
      <c r="H176" s="49">
        <v>280.10500000000002</v>
      </c>
    </row>
    <row r="177" spans="1:8" ht="13.5" x14ac:dyDescent="0.25">
      <c r="A177" s="164" t="s">
        <v>454</v>
      </c>
      <c r="B177" s="165">
        <v>961</v>
      </c>
      <c r="C177" s="166" t="s">
        <v>142</v>
      </c>
      <c r="D177" s="166" t="s">
        <v>403</v>
      </c>
      <c r="E177" s="166" t="s">
        <v>455</v>
      </c>
      <c r="F177" s="166" t="s">
        <v>166</v>
      </c>
      <c r="G177" s="115">
        <f t="shared" ref="G177:H179" si="21">G178</f>
        <v>580</v>
      </c>
      <c r="H177" s="115">
        <f t="shared" si="21"/>
        <v>579.38300000000004</v>
      </c>
    </row>
    <row r="178" spans="1:8" ht="13.5" customHeight="1" x14ac:dyDescent="0.2">
      <c r="A178" s="176" t="s">
        <v>456</v>
      </c>
      <c r="B178" s="171">
        <v>961</v>
      </c>
      <c r="C178" s="172" t="s">
        <v>142</v>
      </c>
      <c r="D178" s="172" t="s">
        <v>403</v>
      </c>
      <c r="E178" s="172" t="s">
        <v>457</v>
      </c>
      <c r="F178" s="172" t="s">
        <v>166</v>
      </c>
      <c r="G178" s="117">
        <f t="shared" si="21"/>
        <v>580</v>
      </c>
      <c r="H178" s="117">
        <f t="shared" si="21"/>
        <v>579.38300000000004</v>
      </c>
    </row>
    <row r="179" spans="1:8" s="19" customFormat="1" ht="25.5" x14ac:dyDescent="0.2">
      <c r="A179" s="173" t="s">
        <v>76</v>
      </c>
      <c r="B179" s="174">
        <v>961</v>
      </c>
      <c r="C179" s="175" t="s">
        <v>142</v>
      </c>
      <c r="D179" s="175" t="s">
        <v>403</v>
      </c>
      <c r="E179" s="175" t="s">
        <v>457</v>
      </c>
      <c r="F179" s="175" t="s">
        <v>191</v>
      </c>
      <c r="G179" s="114">
        <f t="shared" si="21"/>
        <v>580</v>
      </c>
      <c r="H179" s="114">
        <f t="shared" si="21"/>
        <v>579.38300000000004</v>
      </c>
    </row>
    <row r="180" spans="1:8" ht="25.5" x14ac:dyDescent="0.2">
      <c r="A180" s="173" t="s">
        <v>218</v>
      </c>
      <c r="B180" s="174">
        <v>961</v>
      </c>
      <c r="C180" s="175" t="s">
        <v>142</v>
      </c>
      <c r="D180" s="175" t="s">
        <v>403</v>
      </c>
      <c r="E180" s="175" t="s">
        <v>457</v>
      </c>
      <c r="F180" s="175" t="s">
        <v>219</v>
      </c>
      <c r="G180" s="114">
        <v>580</v>
      </c>
      <c r="H180" s="49">
        <v>579.38300000000004</v>
      </c>
    </row>
    <row r="181" spans="1:8" ht="54" x14ac:dyDescent="0.25">
      <c r="A181" s="164" t="s">
        <v>448</v>
      </c>
      <c r="B181" s="165">
        <v>961</v>
      </c>
      <c r="C181" s="166" t="s">
        <v>142</v>
      </c>
      <c r="D181" s="166" t="s">
        <v>403</v>
      </c>
      <c r="E181" s="166" t="s">
        <v>449</v>
      </c>
      <c r="F181" s="166" t="s">
        <v>166</v>
      </c>
      <c r="G181" s="115">
        <f>G182+G185+G188+G191</f>
        <v>2208.8040000000001</v>
      </c>
      <c r="H181" s="115">
        <f>H182+H185+H188+H191</f>
        <v>2202.4340000000002</v>
      </c>
    </row>
    <row r="182" spans="1:8" ht="51" x14ac:dyDescent="0.2">
      <c r="A182" s="177" t="s">
        <v>458</v>
      </c>
      <c r="B182" s="171">
        <v>961</v>
      </c>
      <c r="C182" s="172" t="s">
        <v>142</v>
      </c>
      <c r="D182" s="172" t="s">
        <v>403</v>
      </c>
      <c r="E182" s="172" t="s">
        <v>459</v>
      </c>
      <c r="F182" s="172" t="s">
        <v>166</v>
      </c>
      <c r="G182" s="117">
        <f t="shared" ref="G182:H183" si="22">G183</f>
        <v>70</v>
      </c>
      <c r="H182" s="117">
        <f t="shared" si="22"/>
        <v>70</v>
      </c>
    </row>
    <row r="183" spans="1:8" ht="25.5" x14ac:dyDescent="0.2">
      <c r="A183" s="173" t="s">
        <v>76</v>
      </c>
      <c r="B183" s="174">
        <v>961</v>
      </c>
      <c r="C183" s="175" t="s">
        <v>142</v>
      </c>
      <c r="D183" s="175" t="s">
        <v>403</v>
      </c>
      <c r="E183" s="175" t="s">
        <v>459</v>
      </c>
      <c r="F183" s="175" t="s">
        <v>191</v>
      </c>
      <c r="G183" s="114">
        <f t="shared" si="22"/>
        <v>70</v>
      </c>
      <c r="H183" s="114">
        <f t="shared" si="22"/>
        <v>70</v>
      </c>
    </row>
    <row r="184" spans="1:8" ht="25.5" x14ac:dyDescent="0.2">
      <c r="A184" s="173" t="s">
        <v>218</v>
      </c>
      <c r="B184" s="174">
        <v>961</v>
      </c>
      <c r="C184" s="175" t="s">
        <v>142</v>
      </c>
      <c r="D184" s="175" t="s">
        <v>403</v>
      </c>
      <c r="E184" s="175" t="s">
        <v>459</v>
      </c>
      <c r="F184" s="175" t="s">
        <v>219</v>
      </c>
      <c r="G184" s="114">
        <v>70</v>
      </c>
      <c r="H184" s="114">
        <v>70</v>
      </c>
    </row>
    <row r="185" spans="1:8" s="19" customFormat="1" ht="38.25" hidden="1" x14ac:dyDescent="0.2">
      <c r="A185" s="176" t="s">
        <v>477</v>
      </c>
      <c r="B185" s="171">
        <v>961</v>
      </c>
      <c r="C185" s="172" t="s">
        <v>142</v>
      </c>
      <c r="D185" s="172" t="s">
        <v>403</v>
      </c>
      <c r="E185" s="172" t="s">
        <v>478</v>
      </c>
      <c r="F185" s="172" t="s">
        <v>166</v>
      </c>
      <c r="G185" s="117">
        <f>G186</f>
        <v>0</v>
      </c>
      <c r="H185" s="213"/>
    </row>
    <row r="186" spans="1:8" ht="25.5" hidden="1" x14ac:dyDescent="0.2">
      <c r="A186" s="173" t="s">
        <v>91</v>
      </c>
      <c r="B186" s="174">
        <v>961</v>
      </c>
      <c r="C186" s="175" t="s">
        <v>142</v>
      </c>
      <c r="D186" s="175" t="s">
        <v>403</v>
      </c>
      <c r="E186" s="175" t="s">
        <v>478</v>
      </c>
      <c r="F186" s="175" t="s">
        <v>191</v>
      </c>
      <c r="G186" s="114">
        <f>G187</f>
        <v>0</v>
      </c>
      <c r="H186" s="49"/>
    </row>
    <row r="187" spans="1:8" ht="25.5" hidden="1" x14ac:dyDescent="0.2">
      <c r="A187" s="173" t="s">
        <v>218</v>
      </c>
      <c r="B187" s="174">
        <v>961</v>
      </c>
      <c r="C187" s="175" t="s">
        <v>142</v>
      </c>
      <c r="D187" s="175" t="s">
        <v>403</v>
      </c>
      <c r="E187" s="175" t="s">
        <v>478</v>
      </c>
      <c r="F187" s="175" t="s">
        <v>219</v>
      </c>
      <c r="G187" s="114"/>
      <c r="H187" s="49"/>
    </row>
    <row r="188" spans="1:8" s="19" customFormat="1" ht="25.5" hidden="1" x14ac:dyDescent="0.2">
      <c r="A188" s="176" t="s">
        <v>479</v>
      </c>
      <c r="B188" s="171">
        <v>961</v>
      </c>
      <c r="C188" s="172" t="s">
        <v>142</v>
      </c>
      <c r="D188" s="172" t="s">
        <v>403</v>
      </c>
      <c r="E188" s="172" t="s">
        <v>480</v>
      </c>
      <c r="F188" s="172" t="s">
        <v>166</v>
      </c>
      <c r="G188" s="117">
        <f>G189</f>
        <v>0</v>
      </c>
      <c r="H188" s="213"/>
    </row>
    <row r="189" spans="1:8" ht="25.5" hidden="1" x14ac:dyDescent="0.2">
      <c r="A189" s="173" t="s">
        <v>91</v>
      </c>
      <c r="B189" s="174">
        <v>961</v>
      </c>
      <c r="C189" s="175" t="s">
        <v>142</v>
      </c>
      <c r="D189" s="175" t="s">
        <v>403</v>
      </c>
      <c r="E189" s="175" t="s">
        <v>480</v>
      </c>
      <c r="F189" s="175" t="s">
        <v>191</v>
      </c>
      <c r="G189" s="156">
        <f>G190</f>
        <v>0</v>
      </c>
      <c r="H189" s="49"/>
    </row>
    <row r="190" spans="1:8" ht="25.5" hidden="1" x14ac:dyDescent="0.2">
      <c r="A190" s="173" t="s">
        <v>218</v>
      </c>
      <c r="B190" s="174">
        <v>961</v>
      </c>
      <c r="C190" s="175" t="s">
        <v>142</v>
      </c>
      <c r="D190" s="175" t="s">
        <v>403</v>
      </c>
      <c r="E190" s="175" t="s">
        <v>480</v>
      </c>
      <c r="F190" s="175" t="s">
        <v>219</v>
      </c>
      <c r="G190" s="156"/>
      <c r="H190" s="49"/>
    </row>
    <row r="191" spans="1:8" ht="76.5" x14ac:dyDescent="0.2">
      <c r="A191" s="38" t="s">
        <v>559</v>
      </c>
      <c r="B191" s="37">
        <v>961</v>
      </c>
      <c r="C191" s="39" t="s">
        <v>142</v>
      </c>
      <c r="D191" s="39" t="s">
        <v>403</v>
      </c>
      <c r="E191" s="39" t="s">
        <v>450</v>
      </c>
      <c r="F191" s="39" t="s">
        <v>166</v>
      </c>
      <c r="G191" s="117">
        <f>G192</f>
        <v>2138.8040000000001</v>
      </c>
      <c r="H191" s="117">
        <f>H192</f>
        <v>2132.4340000000002</v>
      </c>
    </row>
    <row r="192" spans="1:8" ht="25.5" x14ac:dyDescent="0.2">
      <c r="A192" s="33" t="s">
        <v>91</v>
      </c>
      <c r="B192" s="35">
        <v>961</v>
      </c>
      <c r="C192" s="34" t="s">
        <v>142</v>
      </c>
      <c r="D192" s="34" t="s">
        <v>403</v>
      </c>
      <c r="E192" s="175" t="s">
        <v>450</v>
      </c>
      <c r="F192" s="34" t="s">
        <v>191</v>
      </c>
      <c r="G192" s="114">
        <f>G193</f>
        <v>2138.8040000000001</v>
      </c>
      <c r="H192" s="114">
        <f>H193</f>
        <v>2132.4340000000002</v>
      </c>
    </row>
    <row r="193" spans="1:8" ht="25.5" x14ac:dyDescent="0.2">
      <c r="A193" s="33" t="s">
        <v>218</v>
      </c>
      <c r="B193" s="35">
        <v>961</v>
      </c>
      <c r="C193" s="34" t="s">
        <v>142</v>
      </c>
      <c r="D193" s="34" t="s">
        <v>403</v>
      </c>
      <c r="E193" s="175" t="s">
        <v>450</v>
      </c>
      <c r="F193" s="34" t="s">
        <v>219</v>
      </c>
      <c r="G193" s="114">
        <v>2138.8040000000001</v>
      </c>
      <c r="H193" s="49">
        <v>2132.4340000000002</v>
      </c>
    </row>
    <row r="194" spans="1:8" s="20" customFormat="1" ht="81" x14ac:dyDescent="0.25">
      <c r="A194" s="164" t="s">
        <v>460</v>
      </c>
      <c r="B194" s="165">
        <v>961</v>
      </c>
      <c r="C194" s="166" t="s">
        <v>142</v>
      </c>
      <c r="D194" s="166" t="s">
        <v>403</v>
      </c>
      <c r="E194" s="166" t="s">
        <v>461</v>
      </c>
      <c r="F194" s="166" t="s">
        <v>166</v>
      </c>
      <c r="G194" s="115">
        <f>G195</f>
        <v>9511.9650000000001</v>
      </c>
      <c r="H194" s="115">
        <f>H195</f>
        <v>9511.9650000000001</v>
      </c>
    </row>
    <row r="195" spans="1:8" s="19" customFormat="1" ht="25.5" x14ac:dyDescent="0.2">
      <c r="A195" s="16" t="s">
        <v>202</v>
      </c>
      <c r="B195" s="37">
        <v>961</v>
      </c>
      <c r="C195" s="39" t="s">
        <v>142</v>
      </c>
      <c r="D195" s="39" t="s">
        <v>403</v>
      </c>
      <c r="E195" s="39" t="s">
        <v>462</v>
      </c>
      <c r="F195" s="39" t="s">
        <v>166</v>
      </c>
      <c r="G195" s="117">
        <f t="shared" ref="G195:H196" si="23">G196</f>
        <v>9511.9650000000001</v>
      </c>
      <c r="H195" s="117">
        <f t="shared" si="23"/>
        <v>9511.9650000000001</v>
      </c>
    </row>
    <row r="196" spans="1:8" ht="51" x14ac:dyDescent="0.2">
      <c r="A196" s="6" t="s">
        <v>194</v>
      </c>
      <c r="B196" s="35">
        <v>961</v>
      </c>
      <c r="C196" s="34" t="s">
        <v>142</v>
      </c>
      <c r="D196" s="34" t="s">
        <v>403</v>
      </c>
      <c r="E196" s="34" t="s">
        <v>462</v>
      </c>
      <c r="F196" s="35">
        <v>100</v>
      </c>
      <c r="G196" s="114">
        <f t="shared" si="23"/>
        <v>9511.9650000000001</v>
      </c>
      <c r="H196" s="114">
        <f t="shared" si="23"/>
        <v>9511.9650000000001</v>
      </c>
    </row>
    <row r="197" spans="1:8" ht="25.5" x14ac:dyDescent="0.2">
      <c r="A197" s="6" t="s">
        <v>217</v>
      </c>
      <c r="B197" s="35">
        <v>961</v>
      </c>
      <c r="C197" s="34" t="s">
        <v>142</v>
      </c>
      <c r="D197" s="34" t="s">
        <v>403</v>
      </c>
      <c r="E197" s="34" t="s">
        <v>462</v>
      </c>
      <c r="F197" s="35">
        <v>120</v>
      </c>
      <c r="G197" s="179">
        <v>9511.9650000000001</v>
      </c>
      <c r="H197" s="49">
        <v>9511.9650000000001</v>
      </c>
    </row>
    <row r="198" spans="1:8" x14ac:dyDescent="0.2">
      <c r="A198" s="42" t="s">
        <v>151</v>
      </c>
      <c r="B198" s="43">
        <v>961</v>
      </c>
      <c r="C198" s="41" t="s">
        <v>144</v>
      </c>
      <c r="D198" s="41" t="s">
        <v>137</v>
      </c>
      <c r="E198" s="41" t="s">
        <v>271</v>
      </c>
      <c r="F198" s="41" t="s">
        <v>166</v>
      </c>
      <c r="G198" s="116">
        <f>G199+G205+G211+G246</f>
        <v>253935.55200000003</v>
      </c>
      <c r="H198" s="116">
        <f>H199+H205+H211+H246</f>
        <v>229025.34200000003</v>
      </c>
    </row>
    <row r="199" spans="1:8" s="21" customFormat="1" ht="13.5" x14ac:dyDescent="0.25">
      <c r="A199" s="59" t="s">
        <v>243</v>
      </c>
      <c r="B199" s="14">
        <v>961</v>
      </c>
      <c r="C199" s="15" t="s">
        <v>144</v>
      </c>
      <c r="D199" s="15" t="s">
        <v>212</v>
      </c>
      <c r="E199" s="48" t="s">
        <v>287</v>
      </c>
      <c r="F199" s="15" t="s">
        <v>166</v>
      </c>
      <c r="G199" s="112">
        <f t="shared" ref="G199:H203" si="24">G200</f>
        <v>2085.1010000000001</v>
      </c>
      <c r="H199" s="112">
        <f t="shared" si="24"/>
        <v>1850.9880000000001</v>
      </c>
    </row>
    <row r="200" spans="1:8" ht="25.5" x14ac:dyDescent="0.2">
      <c r="A200" s="33" t="s">
        <v>253</v>
      </c>
      <c r="B200" s="7">
        <v>961</v>
      </c>
      <c r="C200" s="8" t="s">
        <v>144</v>
      </c>
      <c r="D200" s="8" t="s">
        <v>212</v>
      </c>
      <c r="E200" s="8" t="s">
        <v>280</v>
      </c>
      <c r="F200" s="8" t="s">
        <v>166</v>
      </c>
      <c r="G200" s="110">
        <f t="shared" si="24"/>
        <v>2085.1010000000001</v>
      </c>
      <c r="H200" s="110">
        <f t="shared" si="24"/>
        <v>1850.9880000000001</v>
      </c>
    </row>
    <row r="201" spans="1:8" ht="25.5" x14ac:dyDescent="0.2">
      <c r="A201" s="6" t="s">
        <v>364</v>
      </c>
      <c r="B201" s="17">
        <v>961</v>
      </c>
      <c r="C201" s="18" t="s">
        <v>144</v>
      </c>
      <c r="D201" s="18" t="s">
        <v>212</v>
      </c>
      <c r="E201" s="8" t="s">
        <v>281</v>
      </c>
      <c r="F201" s="18" t="s">
        <v>166</v>
      </c>
      <c r="G201" s="110">
        <f t="shared" si="24"/>
        <v>2085.1010000000001</v>
      </c>
      <c r="H201" s="110">
        <f t="shared" si="24"/>
        <v>1850.9880000000001</v>
      </c>
    </row>
    <row r="202" spans="1:8" s="19" customFormat="1" ht="39" customHeight="1" x14ac:dyDescent="0.2">
      <c r="A202" s="138" t="s">
        <v>123</v>
      </c>
      <c r="B202" s="17">
        <v>961</v>
      </c>
      <c r="C202" s="18" t="s">
        <v>144</v>
      </c>
      <c r="D202" s="18" t="s">
        <v>212</v>
      </c>
      <c r="E202" s="18" t="s">
        <v>288</v>
      </c>
      <c r="F202" s="18" t="s">
        <v>166</v>
      </c>
      <c r="G202" s="113">
        <f t="shared" si="24"/>
        <v>2085.1010000000001</v>
      </c>
      <c r="H202" s="113">
        <f t="shared" si="24"/>
        <v>1850.9880000000001</v>
      </c>
    </row>
    <row r="203" spans="1:8" ht="25.5" x14ac:dyDescent="0.2">
      <c r="A203" s="6" t="s">
        <v>76</v>
      </c>
      <c r="B203" s="7">
        <v>961</v>
      </c>
      <c r="C203" s="8" t="s">
        <v>144</v>
      </c>
      <c r="D203" s="8" t="s">
        <v>212</v>
      </c>
      <c r="E203" s="8" t="s">
        <v>288</v>
      </c>
      <c r="F203" s="8" t="s">
        <v>191</v>
      </c>
      <c r="G203" s="110">
        <f t="shared" si="24"/>
        <v>2085.1010000000001</v>
      </c>
      <c r="H203" s="110">
        <f t="shared" si="24"/>
        <v>1850.9880000000001</v>
      </c>
    </row>
    <row r="204" spans="1:8" ht="25.5" x14ac:dyDescent="0.2">
      <c r="A204" s="6" t="s">
        <v>218</v>
      </c>
      <c r="B204" s="7">
        <v>961</v>
      </c>
      <c r="C204" s="8" t="s">
        <v>144</v>
      </c>
      <c r="D204" s="8" t="s">
        <v>212</v>
      </c>
      <c r="E204" s="8" t="s">
        <v>288</v>
      </c>
      <c r="F204" s="8" t="s">
        <v>219</v>
      </c>
      <c r="G204" s="110">
        <v>2085.1010000000001</v>
      </c>
      <c r="H204" s="49">
        <v>1850.9880000000001</v>
      </c>
    </row>
    <row r="205" spans="1:8" s="21" customFormat="1" ht="13.5" x14ac:dyDescent="0.25">
      <c r="A205" s="74" t="s">
        <v>409</v>
      </c>
      <c r="B205" s="44">
        <v>961</v>
      </c>
      <c r="C205" s="48" t="s">
        <v>144</v>
      </c>
      <c r="D205" s="48" t="s">
        <v>158</v>
      </c>
      <c r="E205" s="48" t="s">
        <v>287</v>
      </c>
      <c r="F205" s="48" t="s">
        <v>166</v>
      </c>
      <c r="G205" s="115">
        <f>G206</f>
        <v>3.387</v>
      </c>
      <c r="H205" s="115">
        <f>H206</f>
        <v>0</v>
      </c>
    </row>
    <row r="206" spans="1:8" ht="25.5" x14ac:dyDescent="0.2">
      <c r="A206" s="33" t="s">
        <v>253</v>
      </c>
      <c r="B206" s="35">
        <v>961</v>
      </c>
      <c r="C206" s="34" t="s">
        <v>144</v>
      </c>
      <c r="D206" s="34" t="s">
        <v>158</v>
      </c>
      <c r="E206" s="34" t="s">
        <v>280</v>
      </c>
      <c r="F206" s="34" t="s">
        <v>166</v>
      </c>
      <c r="G206" s="114">
        <f t="shared" ref="G206:H209" si="25">G207</f>
        <v>3.387</v>
      </c>
      <c r="H206" s="114">
        <f t="shared" si="25"/>
        <v>0</v>
      </c>
    </row>
    <row r="207" spans="1:8" ht="25.5" x14ac:dyDescent="0.2">
      <c r="A207" s="33" t="s">
        <v>364</v>
      </c>
      <c r="B207" s="37">
        <v>961</v>
      </c>
      <c r="C207" s="39" t="s">
        <v>144</v>
      </c>
      <c r="D207" s="39" t="s">
        <v>158</v>
      </c>
      <c r="E207" s="34" t="s">
        <v>281</v>
      </c>
      <c r="F207" s="39" t="s">
        <v>166</v>
      </c>
      <c r="G207" s="114">
        <f t="shared" si="25"/>
        <v>3.387</v>
      </c>
      <c r="H207" s="114">
        <f t="shared" si="25"/>
        <v>0</v>
      </c>
    </row>
    <row r="208" spans="1:8" s="19" customFormat="1" ht="38.25" x14ac:dyDescent="0.2">
      <c r="A208" s="92" t="s">
        <v>497</v>
      </c>
      <c r="B208" s="37">
        <v>961</v>
      </c>
      <c r="C208" s="39" t="s">
        <v>144</v>
      </c>
      <c r="D208" s="39" t="s">
        <v>158</v>
      </c>
      <c r="E208" s="39" t="s">
        <v>410</v>
      </c>
      <c r="F208" s="39" t="s">
        <v>166</v>
      </c>
      <c r="G208" s="117">
        <f t="shared" si="25"/>
        <v>3.387</v>
      </c>
      <c r="H208" s="117">
        <f t="shared" si="25"/>
        <v>0</v>
      </c>
    </row>
    <row r="209" spans="1:8" s="19" customFormat="1" ht="25.5" x14ac:dyDescent="0.2">
      <c r="A209" s="6" t="s">
        <v>76</v>
      </c>
      <c r="B209" s="35">
        <v>961</v>
      </c>
      <c r="C209" s="34" t="s">
        <v>144</v>
      </c>
      <c r="D209" s="34" t="s">
        <v>158</v>
      </c>
      <c r="E209" s="34" t="s">
        <v>410</v>
      </c>
      <c r="F209" s="34" t="s">
        <v>191</v>
      </c>
      <c r="G209" s="117">
        <f t="shared" si="25"/>
        <v>3.387</v>
      </c>
      <c r="H209" s="117">
        <f t="shared" si="25"/>
        <v>0</v>
      </c>
    </row>
    <row r="210" spans="1:8" ht="25.5" x14ac:dyDescent="0.2">
      <c r="A210" s="33" t="s">
        <v>218</v>
      </c>
      <c r="B210" s="35">
        <v>961</v>
      </c>
      <c r="C210" s="34" t="s">
        <v>144</v>
      </c>
      <c r="D210" s="34" t="s">
        <v>158</v>
      </c>
      <c r="E210" s="34" t="s">
        <v>410</v>
      </c>
      <c r="F210" s="34" t="s">
        <v>219</v>
      </c>
      <c r="G210" s="114">
        <v>3.387</v>
      </c>
      <c r="H210" s="114">
        <v>0</v>
      </c>
    </row>
    <row r="211" spans="1:8" s="20" customFormat="1" ht="18" customHeight="1" x14ac:dyDescent="0.25">
      <c r="A211" s="74" t="s">
        <v>189</v>
      </c>
      <c r="B211" s="44">
        <v>961</v>
      </c>
      <c r="C211" s="48" t="s">
        <v>144</v>
      </c>
      <c r="D211" s="48" t="s">
        <v>157</v>
      </c>
      <c r="E211" s="48" t="s">
        <v>287</v>
      </c>
      <c r="F211" s="48" t="s">
        <v>166</v>
      </c>
      <c r="G211" s="115">
        <f>G212</f>
        <v>250797.06400000001</v>
      </c>
      <c r="H211" s="115">
        <f>H212</f>
        <v>226124.35400000002</v>
      </c>
    </row>
    <row r="212" spans="1:8" s="20" customFormat="1" ht="38.25" customHeight="1" x14ac:dyDescent="0.2">
      <c r="A212" s="151" t="s">
        <v>494</v>
      </c>
      <c r="B212" s="43">
        <v>961</v>
      </c>
      <c r="C212" s="41" t="s">
        <v>144</v>
      </c>
      <c r="D212" s="41" t="s">
        <v>157</v>
      </c>
      <c r="E212" s="41" t="s">
        <v>291</v>
      </c>
      <c r="F212" s="41" t="s">
        <v>166</v>
      </c>
      <c r="G212" s="116">
        <f>G213+G216+G219+G222+G231+G234+G237+G240+G243+G225+G228</f>
        <v>250797.06400000001</v>
      </c>
      <c r="H212" s="116">
        <f>H213+H216+H219+H231+H234+H237+H240+H243+H225+H228</f>
        <v>226124.35400000002</v>
      </c>
    </row>
    <row r="213" spans="1:8" s="21" customFormat="1" ht="27" customHeight="1" x14ac:dyDescent="0.25">
      <c r="A213" s="194" t="s">
        <v>541</v>
      </c>
      <c r="B213" s="37">
        <v>961</v>
      </c>
      <c r="C213" s="39" t="s">
        <v>144</v>
      </c>
      <c r="D213" s="39" t="s">
        <v>157</v>
      </c>
      <c r="E213" s="39" t="s">
        <v>542</v>
      </c>
      <c r="F213" s="39" t="s">
        <v>166</v>
      </c>
      <c r="G213" s="117">
        <f>G214</f>
        <v>1979.077</v>
      </c>
      <c r="H213" s="117">
        <f>H214</f>
        <v>1979.077</v>
      </c>
    </row>
    <row r="214" spans="1:8" s="20" customFormat="1" ht="26.25" customHeight="1" x14ac:dyDescent="0.2">
      <c r="A214" s="201" t="s">
        <v>76</v>
      </c>
      <c r="B214" s="35">
        <v>961</v>
      </c>
      <c r="C214" s="34" t="s">
        <v>144</v>
      </c>
      <c r="D214" s="34" t="s">
        <v>157</v>
      </c>
      <c r="E214" s="34" t="s">
        <v>542</v>
      </c>
      <c r="F214" s="34" t="s">
        <v>191</v>
      </c>
      <c r="G214" s="114">
        <f>G215</f>
        <v>1979.077</v>
      </c>
      <c r="H214" s="114">
        <f>H215</f>
        <v>1979.077</v>
      </c>
    </row>
    <row r="215" spans="1:8" s="20" customFormat="1" ht="31.5" customHeight="1" x14ac:dyDescent="0.2">
      <c r="A215" s="201" t="s">
        <v>218</v>
      </c>
      <c r="B215" s="35">
        <v>961</v>
      </c>
      <c r="C215" s="34" t="s">
        <v>144</v>
      </c>
      <c r="D215" s="34" t="s">
        <v>157</v>
      </c>
      <c r="E215" s="34" t="s">
        <v>542</v>
      </c>
      <c r="F215" s="34" t="s">
        <v>219</v>
      </c>
      <c r="G215" s="114">
        <v>1979.077</v>
      </c>
      <c r="H215" s="49">
        <v>1979.077</v>
      </c>
    </row>
    <row r="216" spans="1:8" s="19" customFormat="1" ht="25.5" x14ac:dyDescent="0.2">
      <c r="A216" s="92" t="s">
        <v>289</v>
      </c>
      <c r="B216" s="37">
        <v>961</v>
      </c>
      <c r="C216" s="39" t="s">
        <v>144</v>
      </c>
      <c r="D216" s="39" t="s">
        <v>157</v>
      </c>
      <c r="E216" s="39" t="s">
        <v>290</v>
      </c>
      <c r="F216" s="39" t="s">
        <v>166</v>
      </c>
      <c r="G216" s="117">
        <f t="shared" ref="G216:H217" si="26">G217</f>
        <v>33515.498</v>
      </c>
      <c r="H216" s="117">
        <f t="shared" si="26"/>
        <v>28605.788</v>
      </c>
    </row>
    <row r="217" spans="1:8" s="19" customFormat="1" ht="25.5" x14ac:dyDescent="0.2">
      <c r="A217" s="6" t="s">
        <v>76</v>
      </c>
      <c r="B217" s="35">
        <v>961</v>
      </c>
      <c r="C217" s="34" t="s">
        <v>144</v>
      </c>
      <c r="D217" s="34" t="s">
        <v>157</v>
      </c>
      <c r="E217" s="34" t="s">
        <v>290</v>
      </c>
      <c r="F217" s="34" t="s">
        <v>191</v>
      </c>
      <c r="G217" s="114">
        <f t="shared" si="26"/>
        <v>33515.498</v>
      </c>
      <c r="H217" s="114">
        <f t="shared" si="26"/>
        <v>28605.788</v>
      </c>
    </row>
    <row r="218" spans="1:8" s="19" customFormat="1" ht="25.5" x14ac:dyDescent="0.2">
      <c r="A218" s="6" t="s">
        <v>218</v>
      </c>
      <c r="B218" s="35">
        <v>961</v>
      </c>
      <c r="C218" s="34" t="s">
        <v>144</v>
      </c>
      <c r="D218" s="34" t="s">
        <v>157</v>
      </c>
      <c r="E218" s="34" t="s">
        <v>290</v>
      </c>
      <c r="F218" s="34" t="s">
        <v>219</v>
      </c>
      <c r="G218" s="114">
        <v>33515.498</v>
      </c>
      <c r="H218" s="49">
        <v>28605.788</v>
      </c>
    </row>
    <row r="219" spans="1:8" s="19" customFormat="1" ht="63.75" x14ac:dyDescent="0.2">
      <c r="A219" s="38" t="s">
        <v>579</v>
      </c>
      <c r="B219" s="37">
        <v>961</v>
      </c>
      <c r="C219" s="39" t="s">
        <v>144</v>
      </c>
      <c r="D219" s="39" t="s">
        <v>157</v>
      </c>
      <c r="E219" s="39" t="s">
        <v>560</v>
      </c>
      <c r="F219" s="39" t="s">
        <v>166</v>
      </c>
      <c r="G219" s="117">
        <f>G220</f>
        <v>8567.6990000000005</v>
      </c>
      <c r="H219" s="117">
        <f>H220</f>
        <v>8302.1209999999992</v>
      </c>
    </row>
    <row r="220" spans="1:8" s="19" customFormat="1" ht="25.5" x14ac:dyDescent="0.2">
      <c r="A220" s="6" t="s">
        <v>76</v>
      </c>
      <c r="B220" s="35">
        <v>961</v>
      </c>
      <c r="C220" s="34" t="s">
        <v>144</v>
      </c>
      <c r="D220" s="34" t="s">
        <v>157</v>
      </c>
      <c r="E220" s="34" t="s">
        <v>560</v>
      </c>
      <c r="F220" s="34" t="s">
        <v>191</v>
      </c>
      <c r="G220" s="114">
        <f>G221</f>
        <v>8567.6990000000005</v>
      </c>
      <c r="H220" s="114">
        <f>H221</f>
        <v>8302.1209999999992</v>
      </c>
    </row>
    <row r="221" spans="1:8" s="19" customFormat="1" ht="25.5" x14ac:dyDescent="0.2">
      <c r="A221" s="33" t="s">
        <v>218</v>
      </c>
      <c r="B221" s="35">
        <v>961</v>
      </c>
      <c r="C221" s="34" t="s">
        <v>144</v>
      </c>
      <c r="D221" s="34" t="s">
        <v>157</v>
      </c>
      <c r="E221" s="34" t="s">
        <v>560</v>
      </c>
      <c r="F221" s="34" t="s">
        <v>219</v>
      </c>
      <c r="G221" s="114">
        <v>8567.6990000000005</v>
      </c>
      <c r="H221" s="49">
        <v>8302.1209999999992</v>
      </c>
    </row>
    <row r="222" spans="1:8" s="19" customFormat="1" ht="39" customHeight="1" x14ac:dyDescent="0.2">
      <c r="A222" s="38" t="s">
        <v>562</v>
      </c>
      <c r="B222" s="37">
        <v>961</v>
      </c>
      <c r="C222" s="39" t="s">
        <v>144</v>
      </c>
      <c r="D222" s="39" t="s">
        <v>157</v>
      </c>
      <c r="E222" s="39" t="s">
        <v>584</v>
      </c>
      <c r="F222" s="39" t="s">
        <v>166</v>
      </c>
      <c r="G222" s="117">
        <f>G223</f>
        <v>16694.365000000002</v>
      </c>
      <c r="H222" s="117">
        <f>H223</f>
        <v>0</v>
      </c>
    </row>
    <row r="223" spans="1:8" s="19" customFormat="1" ht="25.5" x14ac:dyDescent="0.2">
      <c r="A223" s="33" t="s">
        <v>76</v>
      </c>
      <c r="B223" s="35">
        <v>961</v>
      </c>
      <c r="C223" s="34" t="s">
        <v>144</v>
      </c>
      <c r="D223" s="34" t="s">
        <v>157</v>
      </c>
      <c r="E223" s="34" t="s">
        <v>584</v>
      </c>
      <c r="F223" s="34" t="s">
        <v>191</v>
      </c>
      <c r="G223" s="114">
        <f>G224</f>
        <v>16694.365000000002</v>
      </c>
      <c r="H223" s="114">
        <f>H224</f>
        <v>0</v>
      </c>
    </row>
    <row r="224" spans="1:8" s="19" customFormat="1" ht="25.5" x14ac:dyDescent="0.2">
      <c r="A224" s="33" t="s">
        <v>218</v>
      </c>
      <c r="B224" s="35">
        <v>961</v>
      </c>
      <c r="C224" s="34" t="s">
        <v>144</v>
      </c>
      <c r="D224" s="34" t="s">
        <v>157</v>
      </c>
      <c r="E224" s="34" t="s">
        <v>584</v>
      </c>
      <c r="F224" s="34" t="s">
        <v>219</v>
      </c>
      <c r="G224" s="114">
        <v>16694.365000000002</v>
      </c>
      <c r="H224" s="110">
        <v>0</v>
      </c>
    </row>
    <row r="225" spans="1:8" s="19" customFormat="1" ht="38.25" x14ac:dyDescent="0.2">
      <c r="A225" s="92" t="s">
        <v>498</v>
      </c>
      <c r="B225" s="37">
        <v>961</v>
      </c>
      <c r="C225" s="39" t="s">
        <v>144</v>
      </c>
      <c r="D225" s="39" t="s">
        <v>157</v>
      </c>
      <c r="E225" s="39" t="s">
        <v>499</v>
      </c>
      <c r="F225" s="39" t="s">
        <v>166</v>
      </c>
      <c r="G225" s="117">
        <f>G226</f>
        <v>4455</v>
      </c>
      <c r="H225" s="117">
        <f>H226</f>
        <v>4455</v>
      </c>
    </row>
    <row r="226" spans="1:8" s="19" customFormat="1" ht="25.5" x14ac:dyDescent="0.2">
      <c r="A226" s="33" t="s">
        <v>76</v>
      </c>
      <c r="B226" s="35">
        <v>961</v>
      </c>
      <c r="C226" s="34" t="s">
        <v>144</v>
      </c>
      <c r="D226" s="34" t="s">
        <v>157</v>
      </c>
      <c r="E226" s="34" t="s">
        <v>499</v>
      </c>
      <c r="F226" s="34" t="s">
        <v>191</v>
      </c>
      <c r="G226" s="114">
        <f>G227</f>
        <v>4455</v>
      </c>
      <c r="H226" s="114">
        <f>H227</f>
        <v>4455</v>
      </c>
    </row>
    <row r="227" spans="1:8" s="19" customFormat="1" ht="25.5" x14ac:dyDescent="0.2">
      <c r="A227" s="33" t="s">
        <v>218</v>
      </c>
      <c r="B227" s="35">
        <v>961</v>
      </c>
      <c r="C227" s="34" t="s">
        <v>144</v>
      </c>
      <c r="D227" s="34" t="s">
        <v>157</v>
      </c>
      <c r="E227" s="34" t="s">
        <v>499</v>
      </c>
      <c r="F227" s="34" t="s">
        <v>219</v>
      </c>
      <c r="G227" s="114">
        <v>4455</v>
      </c>
      <c r="H227" s="114">
        <v>4455</v>
      </c>
    </row>
    <row r="228" spans="1:8" s="19" customFormat="1" ht="25.5" x14ac:dyDescent="0.2">
      <c r="A228" s="92" t="s">
        <v>500</v>
      </c>
      <c r="B228" s="37">
        <v>961</v>
      </c>
      <c r="C228" s="39" t="s">
        <v>144</v>
      </c>
      <c r="D228" s="39" t="s">
        <v>157</v>
      </c>
      <c r="E228" s="39" t="s">
        <v>501</v>
      </c>
      <c r="F228" s="39" t="s">
        <v>166</v>
      </c>
      <c r="G228" s="117">
        <f>G229</f>
        <v>45</v>
      </c>
      <c r="H228" s="117">
        <f>H229</f>
        <v>45</v>
      </c>
    </row>
    <row r="229" spans="1:8" s="19" customFormat="1" ht="25.5" x14ac:dyDescent="0.2">
      <c r="A229" s="33" t="s">
        <v>76</v>
      </c>
      <c r="B229" s="35">
        <v>961</v>
      </c>
      <c r="C229" s="34" t="s">
        <v>144</v>
      </c>
      <c r="D229" s="34" t="s">
        <v>157</v>
      </c>
      <c r="E229" s="34" t="s">
        <v>501</v>
      </c>
      <c r="F229" s="34" t="s">
        <v>191</v>
      </c>
      <c r="G229" s="114">
        <f>G230</f>
        <v>45</v>
      </c>
      <c r="H229" s="114">
        <f>H230</f>
        <v>45</v>
      </c>
    </row>
    <row r="230" spans="1:8" s="19" customFormat="1" ht="25.5" x14ac:dyDescent="0.2">
      <c r="A230" s="33" t="s">
        <v>218</v>
      </c>
      <c r="B230" s="35">
        <v>961</v>
      </c>
      <c r="C230" s="34" t="s">
        <v>144</v>
      </c>
      <c r="D230" s="34" t="s">
        <v>157</v>
      </c>
      <c r="E230" s="34" t="s">
        <v>501</v>
      </c>
      <c r="F230" s="34" t="s">
        <v>219</v>
      </c>
      <c r="G230" s="114">
        <v>45</v>
      </c>
      <c r="H230" s="114">
        <v>45</v>
      </c>
    </row>
    <row r="231" spans="1:8" s="19" customFormat="1" ht="51" x14ac:dyDescent="0.2">
      <c r="A231" s="38" t="s">
        <v>377</v>
      </c>
      <c r="B231" s="37">
        <v>961</v>
      </c>
      <c r="C231" s="39" t="s">
        <v>144</v>
      </c>
      <c r="D231" s="39" t="s">
        <v>157</v>
      </c>
      <c r="E231" s="39" t="s">
        <v>424</v>
      </c>
      <c r="F231" s="39" t="s">
        <v>166</v>
      </c>
      <c r="G231" s="117">
        <f t="shared" ref="G231:H232" si="27">G232</f>
        <v>15333.333000000001</v>
      </c>
      <c r="H231" s="117">
        <f t="shared" si="27"/>
        <v>15165.111000000001</v>
      </c>
    </row>
    <row r="232" spans="1:8" s="19" customFormat="1" ht="25.5" x14ac:dyDescent="0.2">
      <c r="A232" s="6" t="s">
        <v>76</v>
      </c>
      <c r="B232" s="35">
        <v>961</v>
      </c>
      <c r="C232" s="34" t="s">
        <v>144</v>
      </c>
      <c r="D232" s="34" t="s">
        <v>157</v>
      </c>
      <c r="E232" s="34" t="s">
        <v>424</v>
      </c>
      <c r="F232" s="34" t="s">
        <v>191</v>
      </c>
      <c r="G232" s="114">
        <f t="shared" si="27"/>
        <v>15333.333000000001</v>
      </c>
      <c r="H232" s="114">
        <f t="shared" si="27"/>
        <v>15165.111000000001</v>
      </c>
    </row>
    <row r="233" spans="1:8" s="19" customFormat="1" ht="25.5" x14ac:dyDescent="0.2">
      <c r="A233" s="33" t="s">
        <v>218</v>
      </c>
      <c r="B233" s="35">
        <v>961</v>
      </c>
      <c r="C233" s="34" t="s">
        <v>144</v>
      </c>
      <c r="D233" s="34" t="s">
        <v>157</v>
      </c>
      <c r="E233" s="34" t="s">
        <v>424</v>
      </c>
      <c r="F233" s="34" t="s">
        <v>219</v>
      </c>
      <c r="G233" s="114">
        <v>15333.333000000001</v>
      </c>
      <c r="H233" s="114">
        <v>15165.111000000001</v>
      </c>
    </row>
    <row r="234" spans="1:8" s="19" customFormat="1" ht="62.25" customHeight="1" x14ac:dyDescent="0.2">
      <c r="A234" s="38" t="s">
        <v>126</v>
      </c>
      <c r="B234" s="37">
        <v>961</v>
      </c>
      <c r="C234" s="39" t="s">
        <v>144</v>
      </c>
      <c r="D234" s="39" t="s">
        <v>157</v>
      </c>
      <c r="E234" s="39" t="s">
        <v>424</v>
      </c>
      <c r="F234" s="39" t="s">
        <v>166</v>
      </c>
      <c r="G234" s="117">
        <f t="shared" ref="G234:H235" si="28">G235</f>
        <v>138000</v>
      </c>
      <c r="H234" s="117">
        <f t="shared" si="28"/>
        <v>136485.99900000001</v>
      </c>
    </row>
    <row r="235" spans="1:8" s="19" customFormat="1" ht="25.5" x14ac:dyDescent="0.2">
      <c r="A235" s="6" t="s">
        <v>76</v>
      </c>
      <c r="B235" s="35">
        <v>961</v>
      </c>
      <c r="C235" s="34" t="s">
        <v>144</v>
      </c>
      <c r="D235" s="34" t="s">
        <v>157</v>
      </c>
      <c r="E235" s="34" t="s">
        <v>424</v>
      </c>
      <c r="F235" s="34" t="s">
        <v>191</v>
      </c>
      <c r="G235" s="114">
        <f t="shared" si="28"/>
        <v>138000</v>
      </c>
      <c r="H235" s="114">
        <f t="shared" si="28"/>
        <v>136485.99900000001</v>
      </c>
    </row>
    <row r="236" spans="1:8" s="19" customFormat="1" ht="25.5" x14ac:dyDescent="0.2">
      <c r="A236" s="33" t="s">
        <v>218</v>
      </c>
      <c r="B236" s="35">
        <v>961</v>
      </c>
      <c r="C236" s="34" t="s">
        <v>144</v>
      </c>
      <c r="D236" s="34" t="s">
        <v>157</v>
      </c>
      <c r="E236" s="34" t="s">
        <v>424</v>
      </c>
      <c r="F236" s="34" t="s">
        <v>219</v>
      </c>
      <c r="G236" s="114">
        <v>138000</v>
      </c>
      <c r="H236" s="114">
        <v>136485.99900000001</v>
      </c>
    </row>
    <row r="237" spans="1:8" s="19" customFormat="1" ht="38.25" hidden="1" x14ac:dyDescent="0.2">
      <c r="A237" s="73" t="s">
        <v>369</v>
      </c>
      <c r="B237" s="37">
        <v>961</v>
      </c>
      <c r="C237" s="39" t="s">
        <v>144</v>
      </c>
      <c r="D237" s="39" t="s">
        <v>157</v>
      </c>
      <c r="E237" s="39" t="s">
        <v>45</v>
      </c>
      <c r="F237" s="39" t="s">
        <v>166</v>
      </c>
      <c r="G237" s="117">
        <f>G238</f>
        <v>0</v>
      </c>
      <c r="H237" s="213"/>
    </row>
    <row r="238" spans="1:8" s="19" customFormat="1" ht="25.5" hidden="1" x14ac:dyDescent="0.2">
      <c r="A238" s="33" t="s">
        <v>265</v>
      </c>
      <c r="B238" s="35">
        <v>961</v>
      </c>
      <c r="C238" s="34" t="s">
        <v>144</v>
      </c>
      <c r="D238" s="34" t="s">
        <v>157</v>
      </c>
      <c r="E238" s="34" t="s">
        <v>44</v>
      </c>
      <c r="F238" s="35">
        <v>400</v>
      </c>
      <c r="G238" s="117">
        <f>G239</f>
        <v>0</v>
      </c>
      <c r="H238" s="213"/>
    </row>
    <row r="239" spans="1:8" s="19" customFormat="1" ht="25.5" hidden="1" x14ac:dyDescent="0.2">
      <c r="A239" s="6" t="s">
        <v>218</v>
      </c>
      <c r="B239" s="35">
        <v>961</v>
      </c>
      <c r="C239" s="34" t="s">
        <v>144</v>
      </c>
      <c r="D239" s="34" t="s">
        <v>157</v>
      </c>
      <c r="E239" s="34" t="s">
        <v>44</v>
      </c>
      <c r="F239" s="35">
        <v>410</v>
      </c>
      <c r="G239" s="117">
        <v>0</v>
      </c>
      <c r="H239" s="213"/>
    </row>
    <row r="240" spans="1:8" s="19" customFormat="1" ht="25.5" x14ac:dyDescent="0.2">
      <c r="A240" s="153" t="s">
        <v>43</v>
      </c>
      <c r="B240" s="139">
        <v>961</v>
      </c>
      <c r="C240" s="140" t="s">
        <v>144</v>
      </c>
      <c r="D240" s="140" t="s">
        <v>157</v>
      </c>
      <c r="E240" s="140" t="s">
        <v>42</v>
      </c>
      <c r="F240" s="140" t="s">
        <v>166</v>
      </c>
      <c r="G240" s="142">
        <f t="shared" ref="G240:H241" si="29">G241</f>
        <v>2207.0920000000001</v>
      </c>
      <c r="H240" s="178">
        <f t="shared" si="29"/>
        <v>2130.2820000000002</v>
      </c>
    </row>
    <row r="241" spans="1:8" s="19" customFormat="1" ht="25.5" x14ac:dyDescent="0.2">
      <c r="A241" s="6" t="s">
        <v>76</v>
      </c>
      <c r="B241" s="144">
        <v>961</v>
      </c>
      <c r="C241" s="145" t="s">
        <v>144</v>
      </c>
      <c r="D241" s="145" t="s">
        <v>157</v>
      </c>
      <c r="E241" s="145" t="s">
        <v>42</v>
      </c>
      <c r="F241" s="145" t="s">
        <v>191</v>
      </c>
      <c r="G241" s="147">
        <f t="shared" si="29"/>
        <v>2207.0920000000001</v>
      </c>
      <c r="H241" s="179">
        <f t="shared" si="29"/>
        <v>2130.2820000000002</v>
      </c>
    </row>
    <row r="242" spans="1:8" s="19" customFormat="1" ht="25.5" x14ac:dyDescent="0.2">
      <c r="A242" s="143" t="s">
        <v>218</v>
      </c>
      <c r="B242" s="144">
        <v>961</v>
      </c>
      <c r="C242" s="145" t="s">
        <v>144</v>
      </c>
      <c r="D242" s="145" t="s">
        <v>157</v>
      </c>
      <c r="E242" s="145" t="s">
        <v>42</v>
      </c>
      <c r="F242" s="145" t="s">
        <v>219</v>
      </c>
      <c r="G242" s="147">
        <v>2207.0920000000001</v>
      </c>
      <c r="H242" s="179">
        <v>2130.2820000000002</v>
      </c>
    </row>
    <row r="243" spans="1:8" s="19" customFormat="1" ht="38.25" x14ac:dyDescent="0.2">
      <c r="A243" s="138" t="s">
        <v>106</v>
      </c>
      <c r="B243" s="139">
        <v>961</v>
      </c>
      <c r="C243" s="140" t="s">
        <v>144</v>
      </c>
      <c r="D243" s="140" t="s">
        <v>157</v>
      </c>
      <c r="E243" s="140" t="s">
        <v>378</v>
      </c>
      <c r="F243" s="140" t="s">
        <v>166</v>
      </c>
      <c r="G243" s="142">
        <f t="shared" ref="G243:H244" si="30">G244</f>
        <v>30000</v>
      </c>
      <c r="H243" s="179">
        <f t="shared" si="30"/>
        <v>28955.975999999999</v>
      </c>
    </row>
    <row r="244" spans="1:8" s="19" customFormat="1" ht="25.5" x14ac:dyDescent="0.2">
      <c r="A244" s="6" t="s">
        <v>76</v>
      </c>
      <c r="B244" s="144">
        <v>961</v>
      </c>
      <c r="C244" s="145" t="s">
        <v>144</v>
      </c>
      <c r="D244" s="145" t="s">
        <v>157</v>
      </c>
      <c r="E244" s="145" t="s">
        <v>378</v>
      </c>
      <c r="F244" s="145" t="s">
        <v>191</v>
      </c>
      <c r="G244" s="147">
        <f t="shared" si="30"/>
        <v>30000</v>
      </c>
      <c r="H244" s="179">
        <f t="shared" si="30"/>
        <v>28955.975999999999</v>
      </c>
    </row>
    <row r="245" spans="1:8" s="19" customFormat="1" ht="25.5" x14ac:dyDescent="0.2">
      <c r="A245" s="143" t="s">
        <v>218</v>
      </c>
      <c r="B245" s="144">
        <v>961</v>
      </c>
      <c r="C245" s="145" t="s">
        <v>144</v>
      </c>
      <c r="D245" s="145" t="s">
        <v>157</v>
      </c>
      <c r="E245" s="145" t="s">
        <v>378</v>
      </c>
      <c r="F245" s="145" t="s">
        <v>219</v>
      </c>
      <c r="G245" s="147">
        <v>30000</v>
      </c>
      <c r="H245" s="49">
        <v>28955.975999999999</v>
      </c>
    </row>
    <row r="246" spans="1:8" s="19" customFormat="1" ht="13.5" x14ac:dyDescent="0.25">
      <c r="A246" s="164" t="s">
        <v>152</v>
      </c>
      <c r="B246" s="165">
        <v>961</v>
      </c>
      <c r="C246" s="166" t="s">
        <v>144</v>
      </c>
      <c r="D246" s="166">
        <v>12</v>
      </c>
      <c r="E246" s="166" t="s">
        <v>287</v>
      </c>
      <c r="F246" s="166" t="s">
        <v>166</v>
      </c>
      <c r="G246" s="191">
        <f>G247+G255</f>
        <v>1050</v>
      </c>
      <c r="H246" s="191">
        <f>H247+H255</f>
        <v>1050</v>
      </c>
    </row>
    <row r="247" spans="1:8" s="20" customFormat="1" ht="38.25" x14ac:dyDescent="0.2">
      <c r="A247" s="192" t="s">
        <v>6</v>
      </c>
      <c r="B247" s="185">
        <v>961</v>
      </c>
      <c r="C247" s="186" t="s">
        <v>144</v>
      </c>
      <c r="D247" s="186">
        <v>12</v>
      </c>
      <c r="E247" s="186" t="s">
        <v>293</v>
      </c>
      <c r="F247" s="186" t="s">
        <v>166</v>
      </c>
      <c r="G247" s="190">
        <f t="shared" ref="G247:H247" si="31">G248</f>
        <v>50</v>
      </c>
      <c r="H247" s="190">
        <f t="shared" si="31"/>
        <v>50</v>
      </c>
    </row>
    <row r="248" spans="1:8" s="21" customFormat="1" ht="40.5" x14ac:dyDescent="0.25">
      <c r="A248" s="193" t="s">
        <v>105</v>
      </c>
      <c r="B248" s="165">
        <v>961</v>
      </c>
      <c r="C248" s="166" t="s">
        <v>144</v>
      </c>
      <c r="D248" s="166">
        <v>12</v>
      </c>
      <c r="E248" s="166" t="s">
        <v>292</v>
      </c>
      <c r="F248" s="166" t="s">
        <v>166</v>
      </c>
      <c r="G248" s="191">
        <f>G249+G252</f>
        <v>50</v>
      </c>
      <c r="H248" s="191">
        <f>H249+H252</f>
        <v>50</v>
      </c>
    </row>
    <row r="249" spans="1:8" s="19" customFormat="1" ht="25.5" x14ac:dyDescent="0.2">
      <c r="A249" s="194" t="s">
        <v>257</v>
      </c>
      <c r="B249" s="171">
        <v>961</v>
      </c>
      <c r="C249" s="172" t="s">
        <v>144</v>
      </c>
      <c r="D249" s="172">
        <v>12</v>
      </c>
      <c r="E249" s="172" t="s">
        <v>5</v>
      </c>
      <c r="F249" s="172" t="s">
        <v>166</v>
      </c>
      <c r="G249" s="178">
        <f t="shared" ref="G249:H250" si="32">G250</f>
        <v>50</v>
      </c>
      <c r="H249" s="178">
        <f t="shared" si="32"/>
        <v>50</v>
      </c>
    </row>
    <row r="250" spans="1:8" s="21" customFormat="1" ht="13.5" x14ac:dyDescent="0.25">
      <c r="A250" s="180" t="s">
        <v>192</v>
      </c>
      <c r="B250" s="174">
        <v>961</v>
      </c>
      <c r="C250" s="175" t="s">
        <v>144</v>
      </c>
      <c r="D250" s="175">
        <v>12</v>
      </c>
      <c r="E250" s="175" t="s">
        <v>5</v>
      </c>
      <c r="F250" s="174">
        <v>800</v>
      </c>
      <c r="G250" s="179">
        <f t="shared" si="32"/>
        <v>50</v>
      </c>
      <c r="H250" s="179">
        <f t="shared" si="32"/>
        <v>50</v>
      </c>
    </row>
    <row r="251" spans="1:8" s="21" customFormat="1" ht="39" x14ac:dyDescent="0.25">
      <c r="A251" s="180" t="s">
        <v>227</v>
      </c>
      <c r="B251" s="174">
        <v>961</v>
      </c>
      <c r="C251" s="175" t="s">
        <v>144</v>
      </c>
      <c r="D251" s="175">
        <v>12</v>
      </c>
      <c r="E251" s="175" t="s">
        <v>5</v>
      </c>
      <c r="F251" s="174">
        <v>810</v>
      </c>
      <c r="G251" s="179">
        <v>50</v>
      </c>
      <c r="H251" s="179">
        <v>50</v>
      </c>
    </row>
    <row r="252" spans="1:8" s="20" customFormat="1" ht="38.25" hidden="1" x14ac:dyDescent="0.2">
      <c r="A252" s="189" t="s">
        <v>370</v>
      </c>
      <c r="B252" s="171">
        <v>961</v>
      </c>
      <c r="C252" s="172" t="s">
        <v>144</v>
      </c>
      <c r="D252" s="172">
        <v>12</v>
      </c>
      <c r="E252" s="172" t="s">
        <v>376</v>
      </c>
      <c r="F252" s="172" t="s">
        <v>166</v>
      </c>
      <c r="G252" s="178">
        <f>G253</f>
        <v>0</v>
      </c>
      <c r="H252" s="101"/>
    </row>
    <row r="253" spans="1:8" s="21" customFormat="1" ht="13.5" hidden="1" x14ac:dyDescent="0.25">
      <c r="A253" s="180" t="s">
        <v>192</v>
      </c>
      <c r="B253" s="174">
        <v>961</v>
      </c>
      <c r="C253" s="175" t="s">
        <v>144</v>
      </c>
      <c r="D253" s="175">
        <v>12</v>
      </c>
      <c r="E253" s="175" t="s">
        <v>376</v>
      </c>
      <c r="F253" s="174">
        <v>800</v>
      </c>
      <c r="G253" s="179">
        <f>G254</f>
        <v>0</v>
      </c>
      <c r="H253" s="102"/>
    </row>
    <row r="254" spans="1:8" s="21" customFormat="1" ht="39" hidden="1" x14ac:dyDescent="0.25">
      <c r="A254" s="180" t="s">
        <v>227</v>
      </c>
      <c r="B254" s="174">
        <v>961</v>
      </c>
      <c r="C254" s="175" t="s">
        <v>144</v>
      </c>
      <c r="D254" s="175">
        <v>12</v>
      </c>
      <c r="E254" s="175" t="s">
        <v>376</v>
      </c>
      <c r="F254" s="174">
        <v>810</v>
      </c>
      <c r="G254" s="179">
        <v>0</v>
      </c>
      <c r="H254" s="102"/>
    </row>
    <row r="255" spans="1:8" s="21" customFormat="1" ht="26.25" x14ac:dyDescent="0.25">
      <c r="A255" s="180" t="s">
        <v>253</v>
      </c>
      <c r="B255" s="174">
        <v>961</v>
      </c>
      <c r="C255" s="175" t="s">
        <v>144</v>
      </c>
      <c r="D255" s="175" t="s">
        <v>561</v>
      </c>
      <c r="E255" s="175" t="s">
        <v>280</v>
      </c>
      <c r="F255" s="174" t="s">
        <v>166</v>
      </c>
      <c r="G255" s="179">
        <f t="shared" ref="G255:H258" si="33">G256</f>
        <v>1000</v>
      </c>
      <c r="H255" s="179">
        <f t="shared" si="33"/>
        <v>1000</v>
      </c>
    </row>
    <row r="256" spans="1:8" s="21" customFormat="1" ht="26.25" x14ac:dyDescent="0.25">
      <c r="A256" s="180" t="s">
        <v>364</v>
      </c>
      <c r="B256" s="174">
        <v>961</v>
      </c>
      <c r="C256" s="175" t="s">
        <v>144</v>
      </c>
      <c r="D256" s="175" t="s">
        <v>561</v>
      </c>
      <c r="E256" s="175" t="s">
        <v>281</v>
      </c>
      <c r="F256" s="174" t="s">
        <v>166</v>
      </c>
      <c r="G256" s="179">
        <f t="shared" si="33"/>
        <v>1000</v>
      </c>
      <c r="H256" s="179">
        <f t="shared" si="33"/>
        <v>1000</v>
      </c>
    </row>
    <row r="257" spans="1:8" s="21" customFormat="1" ht="39" x14ac:dyDescent="0.25">
      <c r="A257" s="189" t="s">
        <v>562</v>
      </c>
      <c r="B257" s="171">
        <v>961</v>
      </c>
      <c r="C257" s="172" t="s">
        <v>144</v>
      </c>
      <c r="D257" s="172">
        <v>12</v>
      </c>
      <c r="E257" s="172" t="s">
        <v>563</v>
      </c>
      <c r="F257" s="171" t="s">
        <v>166</v>
      </c>
      <c r="G257" s="178">
        <f t="shared" si="33"/>
        <v>1000</v>
      </c>
      <c r="H257" s="178">
        <f t="shared" si="33"/>
        <v>1000</v>
      </c>
    </row>
    <row r="258" spans="1:8" s="21" customFormat="1" ht="13.5" x14ac:dyDescent="0.25">
      <c r="A258" s="180" t="s">
        <v>192</v>
      </c>
      <c r="B258" s="174">
        <v>961</v>
      </c>
      <c r="C258" s="175" t="s">
        <v>144</v>
      </c>
      <c r="D258" s="175">
        <v>12</v>
      </c>
      <c r="E258" s="175" t="s">
        <v>563</v>
      </c>
      <c r="F258" s="174">
        <v>800</v>
      </c>
      <c r="G258" s="179">
        <f t="shared" si="33"/>
        <v>1000</v>
      </c>
      <c r="H258" s="179">
        <f t="shared" si="33"/>
        <v>1000</v>
      </c>
    </row>
    <row r="259" spans="1:8" s="21" customFormat="1" ht="39" x14ac:dyDescent="0.25">
      <c r="A259" s="180" t="s">
        <v>227</v>
      </c>
      <c r="B259" s="174">
        <v>961</v>
      </c>
      <c r="C259" s="175" t="s">
        <v>144</v>
      </c>
      <c r="D259" s="175">
        <v>12</v>
      </c>
      <c r="E259" s="175" t="s">
        <v>563</v>
      </c>
      <c r="F259" s="174">
        <v>810</v>
      </c>
      <c r="G259" s="179">
        <v>1000</v>
      </c>
      <c r="H259" s="179">
        <v>1000</v>
      </c>
    </row>
    <row r="260" spans="1:8" s="21" customFormat="1" ht="13.5" x14ac:dyDescent="0.25">
      <c r="A260" s="61" t="s">
        <v>255</v>
      </c>
      <c r="B260" s="9">
        <v>961</v>
      </c>
      <c r="C260" s="41" t="s">
        <v>212</v>
      </c>
      <c r="D260" s="5" t="s">
        <v>137</v>
      </c>
      <c r="E260" s="5" t="s">
        <v>287</v>
      </c>
      <c r="F260" s="5" t="s">
        <v>166</v>
      </c>
      <c r="G260" s="116">
        <f>G261+G283+G354+G380</f>
        <v>181542.88300000003</v>
      </c>
      <c r="H260" s="116">
        <f>H261+H283+H354+H380</f>
        <v>141756.11800000002</v>
      </c>
    </row>
    <row r="261" spans="1:8" s="21" customFormat="1" ht="13.5" x14ac:dyDescent="0.25">
      <c r="A261" s="64" t="s">
        <v>254</v>
      </c>
      <c r="B261" s="14">
        <v>961</v>
      </c>
      <c r="C261" s="48" t="s">
        <v>212</v>
      </c>
      <c r="D261" s="15" t="s">
        <v>136</v>
      </c>
      <c r="E261" s="48" t="s">
        <v>287</v>
      </c>
      <c r="F261" s="15" t="s">
        <v>166</v>
      </c>
      <c r="G261" s="115">
        <f>G262+G273</f>
        <v>12351.272000000001</v>
      </c>
      <c r="H261" s="115">
        <f>H262+H273</f>
        <v>10000.112000000001</v>
      </c>
    </row>
    <row r="262" spans="1:8" s="21" customFormat="1" ht="51.75" customHeight="1" x14ac:dyDescent="0.25">
      <c r="A262" s="42" t="s">
        <v>61</v>
      </c>
      <c r="B262" s="43">
        <v>961</v>
      </c>
      <c r="C262" s="48" t="s">
        <v>212</v>
      </c>
      <c r="D262" s="48" t="s">
        <v>136</v>
      </c>
      <c r="E262" s="41" t="s">
        <v>297</v>
      </c>
      <c r="F262" s="41" t="s">
        <v>166</v>
      </c>
      <c r="G262" s="116">
        <f t="shared" ref="G262:H268" si="34">G263</f>
        <v>3023.4790000000003</v>
      </c>
      <c r="H262" s="116">
        <f t="shared" si="34"/>
        <v>2838.5</v>
      </c>
    </row>
    <row r="263" spans="1:8" s="21" customFormat="1" ht="38.25" x14ac:dyDescent="0.25">
      <c r="A263" s="94" t="s">
        <v>295</v>
      </c>
      <c r="B263" s="43">
        <v>961</v>
      </c>
      <c r="C263" s="48" t="s">
        <v>212</v>
      </c>
      <c r="D263" s="48" t="s">
        <v>136</v>
      </c>
      <c r="E263" s="41" t="s">
        <v>296</v>
      </c>
      <c r="F263" s="41" t="s">
        <v>166</v>
      </c>
      <c r="G263" s="116">
        <f>G264+G267+G270</f>
        <v>3023.4790000000003</v>
      </c>
      <c r="H263" s="116">
        <f>H264+H267+H270</f>
        <v>2838.5</v>
      </c>
    </row>
    <row r="264" spans="1:8" s="19" customFormat="1" ht="38.25" x14ac:dyDescent="0.2">
      <c r="A264" s="205" t="s">
        <v>564</v>
      </c>
      <c r="B264" s="37">
        <v>961</v>
      </c>
      <c r="C264" s="39" t="s">
        <v>212</v>
      </c>
      <c r="D264" s="39" t="s">
        <v>136</v>
      </c>
      <c r="E264" s="39" t="s">
        <v>565</v>
      </c>
      <c r="F264" s="39" t="s">
        <v>166</v>
      </c>
      <c r="G264" s="117">
        <f>G265</f>
        <v>588.47900000000004</v>
      </c>
      <c r="H264" s="117">
        <f>H265</f>
        <v>403.5</v>
      </c>
    </row>
    <row r="265" spans="1:8" s="19" customFormat="1" ht="25.5" x14ac:dyDescent="0.2">
      <c r="A265" s="204" t="s">
        <v>76</v>
      </c>
      <c r="B265" s="35">
        <v>961</v>
      </c>
      <c r="C265" s="39" t="s">
        <v>212</v>
      </c>
      <c r="D265" s="39" t="s">
        <v>136</v>
      </c>
      <c r="E265" s="34" t="s">
        <v>565</v>
      </c>
      <c r="F265" s="34" t="s">
        <v>191</v>
      </c>
      <c r="G265" s="114">
        <f>G266</f>
        <v>588.47900000000004</v>
      </c>
      <c r="H265" s="114">
        <f>H266</f>
        <v>403.5</v>
      </c>
    </row>
    <row r="266" spans="1:8" s="19" customFormat="1" ht="25.5" x14ac:dyDescent="0.2">
      <c r="A266" s="204" t="s">
        <v>218</v>
      </c>
      <c r="B266" s="35">
        <v>961</v>
      </c>
      <c r="C266" s="39" t="s">
        <v>212</v>
      </c>
      <c r="D266" s="39" t="s">
        <v>136</v>
      </c>
      <c r="E266" s="34" t="s">
        <v>565</v>
      </c>
      <c r="F266" s="34">
        <v>240</v>
      </c>
      <c r="G266" s="114">
        <v>588.47900000000004</v>
      </c>
      <c r="H266" s="114">
        <v>403.5</v>
      </c>
    </row>
    <row r="267" spans="1:8" s="19" customFormat="1" ht="25.5" x14ac:dyDescent="0.2">
      <c r="A267" s="80" t="s">
        <v>404</v>
      </c>
      <c r="B267" s="37">
        <v>961</v>
      </c>
      <c r="C267" s="39" t="s">
        <v>212</v>
      </c>
      <c r="D267" s="39" t="s">
        <v>136</v>
      </c>
      <c r="E267" s="18" t="s">
        <v>294</v>
      </c>
      <c r="F267" s="39" t="s">
        <v>166</v>
      </c>
      <c r="G267" s="117">
        <f t="shared" si="34"/>
        <v>2400</v>
      </c>
      <c r="H267" s="117">
        <f t="shared" si="34"/>
        <v>2400</v>
      </c>
    </row>
    <row r="268" spans="1:8" ht="25.5" x14ac:dyDescent="0.2">
      <c r="A268" s="6" t="s">
        <v>76</v>
      </c>
      <c r="B268" s="35">
        <v>961</v>
      </c>
      <c r="C268" s="34" t="s">
        <v>212</v>
      </c>
      <c r="D268" s="34" t="s">
        <v>136</v>
      </c>
      <c r="E268" s="8" t="s">
        <v>294</v>
      </c>
      <c r="F268" s="34" t="s">
        <v>191</v>
      </c>
      <c r="G268" s="114">
        <f t="shared" si="34"/>
        <v>2400</v>
      </c>
      <c r="H268" s="114">
        <f t="shared" si="34"/>
        <v>2400</v>
      </c>
    </row>
    <row r="269" spans="1:8" ht="25.5" x14ac:dyDescent="0.2">
      <c r="A269" s="6" t="s">
        <v>218</v>
      </c>
      <c r="B269" s="35">
        <v>961</v>
      </c>
      <c r="C269" s="34" t="s">
        <v>212</v>
      </c>
      <c r="D269" s="34" t="s">
        <v>136</v>
      </c>
      <c r="E269" s="8" t="s">
        <v>294</v>
      </c>
      <c r="F269" s="34" t="s">
        <v>219</v>
      </c>
      <c r="G269" s="114">
        <v>2400</v>
      </c>
      <c r="H269" s="114">
        <v>2400</v>
      </c>
    </row>
    <row r="270" spans="1:8" ht="25.5" x14ac:dyDescent="0.2">
      <c r="A270" s="36" t="s">
        <v>77</v>
      </c>
      <c r="B270" s="107">
        <v>961</v>
      </c>
      <c r="C270" s="108" t="s">
        <v>212</v>
      </c>
      <c r="D270" s="108" t="s">
        <v>136</v>
      </c>
      <c r="E270" s="108" t="s">
        <v>78</v>
      </c>
      <c r="F270" s="108" t="s">
        <v>166</v>
      </c>
      <c r="G270" s="117">
        <f>G271</f>
        <v>35</v>
      </c>
      <c r="H270" s="117">
        <f>H271</f>
        <v>35</v>
      </c>
    </row>
    <row r="271" spans="1:8" ht="25.5" x14ac:dyDescent="0.2">
      <c r="A271" s="6" t="s">
        <v>76</v>
      </c>
      <c r="B271" s="109">
        <v>961</v>
      </c>
      <c r="C271" s="96" t="s">
        <v>212</v>
      </c>
      <c r="D271" s="96" t="s">
        <v>136</v>
      </c>
      <c r="E271" s="96" t="s">
        <v>78</v>
      </c>
      <c r="F271" s="96" t="s">
        <v>191</v>
      </c>
      <c r="G271" s="114">
        <f>G272</f>
        <v>35</v>
      </c>
      <c r="H271" s="114">
        <f>H272</f>
        <v>35</v>
      </c>
    </row>
    <row r="272" spans="1:8" ht="25.5" x14ac:dyDescent="0.2">
      <c r="A272" s="81" t="s">
        <v>218</v>
      </c>
      <c r="B272" s="109">
        <v>961</v>
      </c>
      <c r="C272" s="96" t="s">
        <v>212</v>
      </c>
      <c r="D272" s="96" t="s">
        <v>136</v>
      </c>
      <c r="E272" s="96" t="s">
        <v>78</v>
      </c>
      <c r="F272" s="109">
        <v>240</v>
      </c>
      <c r="G272" s="114">
        <v>35</v>
      </c>
      <c r="H272" s="114">
        <v>35</v>
      </c>
    </row>
    <row r="273" spans="1:8" s="20" customFormat="1" ht="51" x14ac:dyDescent="0.2">
      <c r="A273" s="202" t="s">
        <v>543</v>
      </c>
      <c r="B273" s="203">
        <v>961</v>
      </c>
      <c r="C273" s="195" t="s">
        <v>212</v>
      </c>
      <c r="D273" s="195" t="s">
        <v>136</v>
      </c>
      <c r="E273" s="195" t="s">
        <v>544</v>
      </c>
      <c r="F273" s="203" t="s">
        <v>166</v>
      </c>
      <c r="G273" s="116">
        <f>G274+G277+G280</f>
        <v>9327.7929999999997</v>
      </c>
      <c r="H273" s="116">
        <f>H274+H277+H280</f>
        <v>7161.612000000001</v>
      </c>
    </row>
    <row r="274" spans="1:8" s="19" customFormat="1" ht="38.25" x14ac:dyDescent="0.2">
      <c r="A274" s="36" t="s">
        <v>545</v>
      </c>
      <c r="B274" s="107">
        <v>961</v>
      </c>
      <c r="C274" s="108" t="s">
        <v>212</v>
      </c>
      <c r="D274" s="108" t="s">
        <v>136</v>
      </c>
      <c r="E274" s="108" t="s">
        <v>546</v>
      </c>
      <c r="F274" s="107" t="s">
        <v>166</v>
      </c>
      <c r="G274" s="117">
        <v>21.891999999999999</v>
      </c>
      <c r="H274" s="117">
        <f>H275</f>
        <v>19.46</v>
      </c>
    </row>
    <row r="275" spans="1:8" ht="25.5" x14ac:dyDescent="0.2">
      <c r="A275" s="81" t="s">
        <v>265</v>
      </c>
      <c r="B275" s="109">
        <v>961</v>
      </c>
      <c r="C275" s="96" t="s">
        <v>212</v>
      </c>
      <c r="D275" s="96" t="s">
        <v>136</v>
      </c>
      <c r="E275" s="96" t="s">
        <v>546</v>
      </c>
      <c r="F275" s="109" t="s">
        <v>209</v>
      </c>
      <c r="G275" s="114">
        <v>21.891999999999999</v>
      </c>
      <c r="H275" s="114">
        <f>H276</f>
        <v>19.46</v>
      </c>
    </row>
    <row r="276" spans="1:8" x14ac:dyDescent="0.2">
      <c r="A276" s="81" t="s">
        <v>268</v>
      </c>
      <c r="B276" s="109">
        <v>961</v>
      </c>
      <c r="C276" s="96" t="s">
        <v>212</v>
      </c>
      <c r="D276" s="96" t="s">
        <v>136</v>
      </c>
      <c r="E276" s="96" t="s">
        <v>546</v>
      </c>
      <c r="F276" s="109">
        <v>410</v>
      </c>
      <c r="G276" s="114">
        <v>21.891999999999999</v>
      </c>
      <c r="H276" s="114">
        <v>19.46</v>
      </c>
    </row>
    <row r="277" spans="1:8" s="19" customFormat="1" ht="38.25" x14ac:dyDescent="0.2">
      <c r="A277" s="36" t="s">
        <v>547</v>
      </c>
      <c r="B277" s="107">
        <v>961</v>
      </c>
      <c r="C277" s="108" t="s">
        <v>212</v>
      </c>
      <c r="D277" s="108" t="s">
        <v>136</v>
      </c>
      <c r="E277" s="108" t="s">
        <v>548</v>
      </c>
      <c r="F277" s="107" t="s">
        <v>166</v>
      </c>
      <c r="G277" s="117">
        <f>G278</f>
        <v>2874.9360000000001</v>
      </c>
      <c r="H277" s="117">
        <f>H278</f>
        <v>2874.9360000000001</v>
      </c>
    </row>
    <row r="278" spans="1:8" ht="25.5" x14ac:dyDescent="0.2">
      <c r="A278" s="81" t="s">
        <v>265</v>
      </c>
      <c r="B278" s="109">
        <v>961</v>
      </c>
      <c r="C278" s="96" t="s">
        <v>212</v>
      </c>
      <c r="D278" s="96" t="s">
        <v>136</v>
      </c>
      <c r="E278" s="96" t="s">
        <v>548</v>
      </c>
      <c r="F278" s="109" t="s">
        <v>209</v>
      </c>
      <c r="G278" s="114">
        <f>G279</f>
        <v>2874.9360000000001</v>
      </c>
      <c r="H278" s="114">
        <f>H279</f>
        <v>2874.9360000000001</v>
      </c>
    </row>
    <row r="279" spans="1:8" x14ac:dyDescent="0.2">
      <c r="A279" s="81" t="s">
        <v>268</v>
      </c>
      <c r="B279" s="109">
        <v>961</v>
      </c>
      <c r="C279" s="96" t="s">
        <v>212</v>
      </c>
      <c r="D279" s="96" t="s">
        <v>136</v>
      </c>
      <c r="E279" s="96" t="s">
        <v>548</v>
      </c>
      <c r="F279" s="109">
        <v>410</v>
      </c>
      <c r="G279" s="114">
        <v>2874.9360000000001</v>
      </c>
      <c r="H279" s="49">
        <v>2874.9360000000001</v>
      </c>
    </row>
    <row r="280" spans="1:8" s="19" customFormat="1" ht="38.25" x14ac:dyDescent="0.2">
      <c r="A280" s="36" t="s">
        <v>556</v>
      </c>
      <c r="B280" s="107">
        <v>961</v>
      </c>
      <c r="C280" s="108" t="s">
        <v>212</v>
      </c>
      <c r="D280" s="108" t="s">
        <v>136</v>
      </c>
      <c r="E280" s="108" t="s">
        <v>549</v>
      </c>
      <c r="F280" s="107" t="s">
        <v>166</v>
      </c>
      <c r="G280" s="117">
        <f>G281</f>
        <v>6430.9650000000001</v>
      </c>
      <c r="H280" s="117">
        <f>H281</f>
        <v>4267.2160000000003</v>
      </c>
    </row>
    <row r="281" spans="1:8" ht="25.5" x14ac:dyDescent="0.2">
      <c r="A281" s="81" t="s">
        <v>265</v>
      </c>
      <c r="B281" s="109">
        <v>961</v>
      </c>
      <c r="C281" s="96" t="s">
        <v>212</v>
      </c>
      <c r="D281" s="96" t="s">
        <v>136</v>
      </c>
      <c r="E281" s="96" t="s">
        <v>549</v>
      </c>
      <c r="F281" s="109" t="s">
        <v>209</v>
      </c>
      <c r="G281" s="114">
        <f>G282</f>
        <v>6430.9650000000001</v>
      </c>
      <c r="H281" s="114">
        <f>H282</f>
        <v>4267.2160000000003</v>
      </c>
    </row>
    <row r="282" spans="1:8" x14ac:dyDescent="0.2">
      <c r="A282" s="81" t="s">
        <v>268</v>
      </c>
      <c r="B282" s="109">
        <v>961</v>
      </c>
      <c r="C282" s="96" t="s">
        <v>212</v>
      </c>
      <c r="D282" s="96" t="s">
        <v>136</v>
      </c>
      <c r="E282" s="96" t="s">
        <v>549</v>
      </c>
      <c r="F282" s="109">
        <v>410</v>
      </c>
      <c r="G282" s="114">
        <v>6430.9650000000001</v>
      </c>
      <c r="H282" s="114">
        <v>4267.2160000000003</v>
      </c>
    </row>
    <row r="283" spans="1:8" s="21" customFormat="1" ht="13.5" x14ac:dyDescent="0.25">
      <c r="A283" s="13" t="s">
        <v>264</v>
      </c>
      <c r="B283" s="14">
        <v>961</v>
      </c>
      <c r="C283" s="48" t="s">
        <v>212</v>
      </c>
      <c r="D283" s="15" t="s">
        <v>150</v>
      </c>
      <c r="E283" s="48" t="s">
        <v>287</v>
      </c>
      <c r="F283" s="15" t="s">
        <v>166</v>
      </c>
      <c r="G283" s="115">
        <f>G284+G347</f>
        <v>152742.81500000003</v>
      </c>
      <c r="H283" s="115">
        <f>H284+H347</f>
        <v>117223.74800000001</v>
      </c>
    </row>
    <row r="284" spans="1:8" s="21" customFormat="1" ht="47.25" customHeight="1" x14ac:dyDescent="0.25">
      <c r="A284" s="42" t="s">
        <v>61</v>
      </c>
      <c r="B284" s="43">
        <v>961</v>
      </c>
      <c r="C284" s="41" t="s">
        <v>212</v>
      </c>
      <c r="D284" s="41" t="s">
        <v>150</v>
      </c>
      <c r="E284" s="41" t="s">
        <v>297</v>
      </c>
      <c r="F284" s="5" t="s">
        <v>166</v>
      </c>
      <c r="G284" s="116">
        <f>G285</f>
        <v>149950.94300000003</v>
      </c>
      <c r="H284" s="116">
        <f>H285</f>
        <v>115458.75600000001</v>
      </c>
    </row>
    <row r="285" spans="1:8" s="21" customFormat="1" ht="39.75" customHeight="1" x14ac:dyDescent="0.25">
      <c r="A285" s="74" t="s">
        <v>63</v>
      </c>
      <c r="B285" s="44">
        <v>961</v>
      </c>
      <c r="C285" s="48" t="s">
        <v>212</v>
      </c>
      <c r="D285" s="48" t="s">
        <v>150</v>
      </c>
      <c r="E285" s="48" t="s">
        <v>361</v>
      </c>
      <c r="F285" s="15" t="s">
        <v>166</v>
      </c>
      <c r="G285" s="115">
        <f>G286+G292+G295+G300+G311+G305+G308+G314+G317+G320+G323+G326+G329+G332+G289+G335+G338+G341+G344</f>
        <v>149950.94300000003</v>
      </c>
      <c r="H285" s="115">
        <f>H286+H292+H295+H300+H311+H305+H308+H314+H317+H320+H323+H326+H329+H332+H289+H335+H338+H341+H344</f>
        <v>115458.75600000001</v>
      </c>
    </row>
    <row r="286" spans="1:8" s="21" customFormat="1" ht="39" customHeight="1" x14ac:dyDescent="0.25">
      <c r="A286" s="38" t="s">
        <v>566</v>
      </c>
      <c r="B286" s="37">
        <v>961</v>
      </c>
      <c r="C286" s="39" t="s">
        <v>212</v>
      </c>
      <c r="D286" s="39" t="s">
        <v>150</v>
      </c>
      <c r="E286" s="39" t="s">
        <v>567</v>
      </c>
      <c r="F286" s="39" t="s">
        <v>166</v>
      </c>
      <c r="G286" s="117">
        <f>G287</f>
        <v>18553.774000000001</v>
      </c>
      <c r="H286" s="117">
        <f>H287</f>
        <v>18246.526999999998</v>
      </c>
    </row>
    <row r="287" spans="1:8" s="21" customFormat="1" ht="26.25" customHeight="1" x14ac:dyDescent="0.25">
      <c r="A287" s="33" t="s">
        <v>265</v>
      </c>
      <c r="B287" s="35">
        <v>961</v>
      </c>
      <c r="C287" s="34" t="s">
        <v>212</v>
      </c>
      <c r="D287" s="34" t="s">
        <v>150</v>
      </c>
      <c r="E287" s="34" t="s">
        <v>567</v>
      </c>
      <c r="F287" s="34" t="s">
        <v>209</v>
      </c>
      <c r="G287" s="114">
        <f>G288</f>
        <v>18553.774000000001</v>
      </c>
      <c r="H287" s="114">
        <f>H288</f>
        <v>18246.526999999998</v>
      </c>
    </row>
    <row r="288" spans="1:8" s="21" customFormat="1" ht="17.25" customHeight="1" x14ac:dyDescent="0.25">
      <c r="A288" s="33" t="s">
        <v>268</v>
      </c>
      <c r="B288" s="35">
        <v>961</v>
      </c>
      <c r="C288" s="34" t="s">
        <v>212</v>
      </c>
      <c r="D288" s="34" t="s">
        <v>150</v>
      </c>
      <c r="E288" s="34" t="s">
        <v>567</v>
      </c>
      <c r="F288" s="35">
        <v>410</v>
      </c>
      <c r="G288" s="114">
        <v>18553.774000000001</v>
      </c>
      <c r="H288" s="114">
        <v>18246.526999999998</v>
      </c>
    </row>
    <row r="289" spans="1:8" s="21" customFormat="1" ht="41.25" customHeight="1" x14ac:dyDescent="0.25">
      <c r="A289" s="38" t="s">
        <v>502</v>
      </c>
      <c r="B289" s="37">
        <v>961</v>
      </c>
      <c r="C289" s="39" t="s">
        <v>212</v>
      </c>
      <c r="D289" s="39" t="s">
        <v>150</v>
      </c>
      <c r="E289" s="39" t="s">
        <v>503</v>
      </c>
      <c r="F289" s="39" t="s">
        <v>166</v>
      </c>
      <c r="G289" s="117">
        <f>G290</f>
        <v>480</v>
      </c>
      <c r="H289" s="117">
        <f>H290</f>
        <v>480</v>
      </c>
    </row>
    <row r="290" spans="1:8" s="21" customFormat="1" ht="25.5" customHeight="1" x14ac:dyDescent="0.25">
      <c r="A290" s="33" t="s">
        <v>76</v>
      </c>
      <c r="B290" s="35">
        <v>961</v>
      </c>
      <c r="C290" s="34" t="s">
        <v>212</v>
      </c>
      <c r="D290" s="34" t="s">
        <v>150</v>
      </c>
      <c r="E290" s="34" t="s">
        <v>503</v>
      </c>
      <c r="F290" s="34" t="s">
        <v>191</v>
      </c>
      <c r="G290" s="114">
        <f>G291</f>
        <v>480</v>
      </c>
      <c r="H290" s="114">
        <f>H291</f>
        <v>480</v>
      </c>
    </row>
    <row r="291" spans="1:8" s="21" customFormat="1" ht="27" customHeight="1" x14ac:dyDescent="0.25">
      <c r="A291" s="33" t="s">
        <v>218</v>
      </c>
      <c r="B291" s="35">
        <v>961</v>
      </c>
      <c r="C291" s="34" t="s">
        <v>212</v>
      </c>
      <c r="D291" s="34" t="s">
        <v>150</v>
      </c>
      <c r="E291" s="34" t="s">
        <v>503</v>
      </c>
      <c r="F291" s="35">
        <v>240</v>
      </c>
      <c r="G291" s="114">
        <v>480</v>
      </c>
      <c r="H291" s="114">
        <v>480</v>
      </c>
    </row>
    <row r="292" spans="1:8" s="21" customFormat="1" ht="26.25" x14ac:dyDescent="0.25">
      <c r="A292" s="16" t="s">
        <v>368</v>
      </c>
      <c r="B292" s="37">
        <v>961</v>
      </c>
      <c r="C292" s="39" t="s">
        <v>212</v>
      </c>
      <c r="D292" s="18" t="s">
        <v>150</v>
      </c>
      <c r="E292" s="18" t="s">
        <v>362</v>
      </c>
      <c r="F292" s="18" t="s">
        <v>166</v>
      </c>
      <c r="G292" s="117">
        <f t="shared" ref="G292:H293" si="35">G293</f>
        <v>25996.591</v>
      </c>
      <c r="H292" s="117">
        <f t="shared" si="35"/>
        <v>6216.7049999999999</v>
      </c>
    </row>
    <row r="293" spans="1:8" s="21" customFormat="1" ht="26.25" x14ac:dyDescent="0.25">
      <c r="A293" s="6" t="s">
        <v>76</v>
      </c>
      <c r="B293" s="7">
        <v>961</v>
      </c>
      <c r="C293" s="34" t="s">
        <v>212</v>
      </c>
      <c r="D293" s="8" t="s">
        <v>150</v>
      </c>
      <c r="E293" s="8" t="s">
        <v>362</v>
      </c>
      <c r="F293" s="34" t="s">
        <v>191</v>
      </c>
      <c r="G293" s="114">
        <f t="shared" si="35"/>
        <v>25996.591</v>
      </c>
      <c r="H293" s="114">
        <f t="shared" si="35"/>
        <v>6216.7049999999999</v>
      </c>
    </row>
    <row r="294" spans="1:8" s="21" customFormat="1" ht="26.25" x14ac:dyDescent="0.25">
      <c r="A294" s="6" t="s">
        <v>218</v>
      </c>
      <c r="B294" s="7">
        <v>961</v>
      </c>
      <c r="C294" s="34" t="s">
        <v>212</v>
      </c>
      <c r="D294" s="34" t="s">
        <v>150</v>
      </c>
      <c r="E294" s="8" t="s">
        <v>362</v>
      </c>
      <c r="F294" s="35">
        <v>240</v>
      </c>
      <c r="G294" s="114">
        <v>25996.591</v>
      </c>
      <c r="H294" s="114">
        <v>6216.7049999999999</v>
      </c>
    </row>
    <row r="295" spans="1:8" s="21" customFormat="1" ht="27.75" customHeight="1" x14ac:dyDescent="0.25">
      <c r="A295" s="104" t="s">
        <v>62</v>
      </c>
      <c r="B295" s="37">
        <v>961</v>
      </c>
      <c r="C295" s="39" t="s">
        <v>212</v>
      </c>
      <c r="D295" s="39" t="s">
        <v>150</v>
      </c>
      <c r="E295" s="39" t="s">
        <v>391</v>
      </c>
      <c r="F295" s="18" t="s">
        <v>166</v>
      </c>
      <c r="G295" s="178">
        <f>G296+G298</f>
        <v>582</v>
      </c>
      <c r="H295" s="178">
        <f>H296+H298</f>
        <v>574.09799999999996</v>
      </c>
    </row>
    <row r="296" spans="1:8" s="21" customFormat="1" ht="26.25" x14ac:dyDescent="0.25">
      <c r="A296" s="6" t="s">
        <v>76</v>
      </c>
      <c r="B296" s="35">
        <v>961</v>
      </c>
      <c r="C296" s="34" t="s">
        <v>212</v>
      </c>
      <c r="D296" s="34" t="s">
        <v>150</v>
      </c>
      <c r="E296" s="34" t="s">
        <v>391</v>
      </c>
      <c r="F296" s="34" t="s">
        <v>191</v>
      </c>
      <c r="G296" s="179">
        <f>G297</f>
        <v>130</v>
      </c>
      <c r="H296" s="179">
        <f>H297</f>
        <v>130</v>
      </c>
    </row>
    <row r="297" spans="1:8" s="21" customFormat="1" ht="26.25" x14ac:dyDescent="0.25">
      <c r="A297" s="33" t="s">
        <v>218</v>
      </c>
      <c r="B297" s="35">
        <v>961</v>
      </c>
      <c r="C297" s="34" t="s">
        <v>212</v>
      </c>
      <c r="D297" s="34" t="s">
        <v>150</v>
      </c>
      <c r="E297" s="34" t="s">
        <v>391</v>
      </c>
      <c r="F297" s="35">
        <v>240</v>
      </c>
      <c r="G297" s="179">
        <v>130</v>
      </c>
      <c r="H297" s="179">
        <v>130</v>
      </c>
    </row>
    <row r="298" spans="1:8" s="21" customFormat="1" ht="26.25" x14ac:dyDescent="0.25">
      <c r="A298" s="33" t="s">
        <v>265</v>
      </c>
      <c r="B298" s="35">
        <v>961</v>
      </c>
      <c r="C298" s="34" t="s">
        <v>212</v>
      </c>
      <c r="D298" s="34" t="s">
        <v>150</v>
      </c>
      <c r="E298" s="34" t="s">
        <v>391</v>
      </c>
      <c r="F298" s="34" t="s">
        <v>209</v>
      </c>
      <c r="G298" s="179">
        <f>G299</f>
        <v>452</v>
      </c>
      <c r="H298" s="179">
        <f>H299</f>
        <v>444.09800000000001</v>
      </c>
    </row>
    <row r="299" spans="1:8" s="21" customFormat="1" ht="13.5" x14ac:dyDescent="0.25">
      <c r="A299" s="33" t="s">
        <v>268</v>
      </c>
      <c r="B299" s="35">
        <v>961</v>
      </c>
      <c r="C299" s="34" t="s">
        <v>212</v>
      </c>
      <c r="D299" s="34" t="s">
        <v>150</v>
      </c>
      <c r="E299" s="34" t="s">
        <v>391</v>
      </c>
      <c r="F299" s="35">
        <v>410</v>
      </c>
      <c r="G299" s="179">
        <v>452</v>
      </c>
      <c r="H299" s="179">
        <v>444.09800000000001</v>
      </c>
    </row>
    <row r="300" spans="1:8" s="21" customFormat="1" ht="39" x14ac:dyDescent="0.25">
      <c r="A300" s="38" t="s">
        <v>412</v>
      </c>
      <c r="B300" s="37">
        <v>961</v>
      </c>
      <c r="C300" s="39" t="s">
        <v>212</v>
      </c>
      <c r="D300" s="39" t="s">
        <v>150</v>
      </c>
      <c r="E300" s="39" t="s">
        <v>405</v>
      </c>
      <c r="F300" s="39" t="s">
        <v>166</v>
      </c>
      <c r="G300" s="178">
        <f>G303+G301</f>
        <v>55068.152999999998</v>
      </c>
      <c r="H300" s="178">
        <f>H303+H301</f>
        <v>55067.752999999997</v>
      </c>
    </row>
    <row r="301" spans="1:8" s="21" customFormat="1" ht="26.25" hidden="1" x14ac:dyDescent="0.25">
      <c r="A301" s="6" t="s">
        <v>76</v>
      </c>
      <c r="B301" s="35">
        <v>961</v>
      </c>
      <c r="C301" s="34" t="s">
        <v>212</v>
      </c>
      <c r="D301" s="34" t="s">
        <v>150</v>
      </c>
      <c r="E301" s="34" t="s">
        <v>405</v>
      </c>
      <c r="F301" s="34" t="s">
        <v>191</v>
      </c>
      <c r="G301" s="178">
        <f>G302</f>
        <v>0</v>
      </c>
      <c r="H301" s="102"/>
    </row>
    <row r="302" spans="1:8" s="21" customFormat="1" ht="26.25" hidden="1" x14ac:dyDescent="0.25">
      <c r="A302" s="33" t="s">
        <v>218</v>
      </c>
      <c r="B302" s="35">
        <v>961</v>
      </c>
      <c r="C302" s="34" t="s">
        <v>212</v>
      </c>
      <c r="D302" s="34" t="s">
        <v>150</v>
      </c>
      <c r="E302" s="34" t="s">
        <v>405</v>
      </c>
      <c r="F302" s="34" t="s">
        <v>219</v>
      </c>
      <c r="G302" s="178">
        <v>0</v>
      </c>
      <c r="H302" s="102"/>
    </row>
    <row r="303" spans="1:8" s="21" customFormat="1" ht="26.25" x14ac:dyDescent="0.25">
      <c r="A303" s="33" t="s">
        <v>265</v>
      </c>
      <c r="B303" s="35">
        <v>961</v>
      </c>
      <c r="C303" s="34" t="s">
        <v>212</v>
      </c>
      <c r="D303" s="34" t="s">
        <v>150</v>
      </c>
      <c r="E303" s="34" t="s">
        <v>405</v>
      </c>
      <c r="F303" s="34" t="s">
        <v>209</v>
      </c>
      <c r="G303" s="179">
        <f>G304</f>
        <v>55068.152999999998</v>
      </c>
      <c r="H303" s="179">
        <f>H304</f>
        <v>55067.752999999997</v>
      </c>
    </row>
    <row r="304" spans="1:8" s="21" customFormat="1" ht="13.5" x14ac:dyDescent="0.25">
      <c r="A304" s="33" t="s">
        <v>268</v>
      </c>
      <c r="B304" s="35">
        <v>961</v>
      </c>
      <c r="C304" s="34" t="s">
        <v>212</v>
      </c>
      <c r="D304" s="34" t="s">
        <v>150</v>
      </c>
      <c r="E304" s="34" t="s">
        <v>405</v>
      </c>
      <c r="F304" s="35">
        <v>410</v>
      </c>
      <c r="G304" s="179">
        <v>55068.152999999998</v>
      </c>
      <c r="H304" s="179">
        <v>55067.752999999997</v>
      </c>
    </row>
    <row r="305" spans="1:8" s="21" customFormat="1" ht="38.25" customHeight="1" x14ac:dyDescent="0.25">
      <c r="A305" s="36" t="s">
        <v>32</v>
      </c>
      <c r="B305" s="37">
        <v>961</v>
      </c>
      <c r="C305" s="39" t="s">
        <v>212</v>
      </c>
      <c r="D305" s="39" t="s">
        <v>150</v>
      </c>
      <c r="E305" s="39" t="s">
        <v>33</v>
      </c>
      <c r="F305" s="39" t="s">
        <v>166</v>
      </c>
      <c r="G305" s="117">
        <f t="shared" ref="G305:H306" si="36">G306</f>
        <v>26.1</v>
      </c>
      <c r="H305" s="117">
        <f t="shared" si="36"/>
        <v>0</v>
      </c>
    </row>
    <row r="306" spans="1:8" s="21" customFormat="1" ht="26.25" x14ac:dyDescent="0.25">
      <c r="A306" s="6" t="s">
        <v>76</v>
      </c>
      <c r="B306" s="35">
        <v>961</v>
      </c>
      <c r="C306" s="34" t="s">
        <v>212</v>
      </c>
      <c r="D306" s="34" t="s">
        <v>150</v>
      </c>
      <c r="E306" s="34" t="s">
        <v>33</v>
      </c>
      <c r="F306" s="34" t="s">
        <v>191</v>
      </c>
      <c r="G306" s="114">
        <f t="shared" si="36"/>
        <v>26.1</v>
      </c>
      <c r="H306" s="114">
        <f t="shared" si="36"/>
        <v>0</v>
      </c>
    </row>
    <row r="307" spans="1:8" s="21" customFormat="1" ht="26.25" x14ac:dyDescent="0.25">
      <c r="A307" s="33" t="s">
        <v>218</v>
      </c>
      <c r="B307" s="35">
        <v>961</v>
      </c>
      <c r="C307" s="34" t="s">
        <v>212</v>
      </c>
      <c r="D307" s="34" t="s">
        <v>150</v>
      </c>
      <c r="E307" s="34" t="s">
        <v>33</v>
      </c>
      <c r="F307" s="35">
        <v>240</v>
      </c>
      <c r="G307" s="114">
        <v>26.1</v>
      </c>
      <c r="H307" s="114">
        <v>0</v>
      </c>
    </row>
    <row r="308" spans="1:8" s="21" customFormat="1" ht="26.25" x14ac:dyDescent="0.25">
      <c r="A308" s="38" t="s">
        <v>92</v>
      </c>
      <c r="B308" s="37">
        <v>961</v>
      </c>
      <c r="C308" s="39" t="s">
        <v>212</v>
      </c>
      <c r="D308" s="39" t="s">
        <v>150</v>
      </c>
      <c r="E308" s="39" t="s">
        <v>117</v>
      </c>
      <c r="F308" s="39" t="s">
        <v>166</v>
      </c>
      <c r="G308" s="117">
        <f t="shared" ref="G308:H309" si="37">G309</f>
        <v>6350</v>
      </c>
      <c r="H308" s="117">
        <f t="shared" si="37"/>
        <v>4945.3440000000001</v>
      </c>
    </row>
    <row r="309" spans="1:8" s="21" customFormat="1" ht="26.25" x14ac:dyDescent="0.25">
      <c r="A309" s="6" t="s">
        <v>76</v>
      </c>
      <c r="B309" s="35">
        <v>961</v>
      </c>
      <c r="C309" s="34" t="s">
        <v>212</v>
      </c>
      <c r="D309" s="34" t="s">
        <v>150</v>
      </c>
      <c r="E309" s="34" t="s">
        <v>117</v>
      </c>
      <c r="F309" s="34" t="s">
        <v>191</v>
      </c>
      <c r="G309" s="114">
        <f t="shared" si="37"/>
        <v>6350</v>
      </c>
      <c r="H309" s="114">
        <f t="shared" si="37"/>
        <v>4945.3440000000001</v>
      </c>
    </row>
    <row r="310" spans="1:8" s="21" customFormat="1" ht="26.25" x14ac:dyDescent="0.25">
      <c r="A310" s="33" t="s">
        <v>218</v>
      </c>
      <c r="B310" s="35">
        <v>961</v>
      </c>
      <c r="C310" s="34" t="s">
        <v>212</v>
      </c>
      <c r="D310" s="34" t="s">
        <v>150</v>
      </c>
      <c r="E310" s="34" t="s">
        <v>117</v>
      </c>
      <c r="F310" s="35">
        <v>240</v>
      </c>
      <c r="G310" s="114">
        <v>6350</v>
      </c>
      <c r="H310" s="114">
        <v>4945.3440000000001</v>
      </c>
    </row>
    <row r="311" spans="1:8" s="21" customFormat="1" ht="64.5" hidden="1" x14ac:dyDescent="0.25">
      <c r="A311" s="176" t="s">
        <v>471</v>
      </c>
      <c r="B311" s="37">
        <v>961</v>
      </c>
      <c r="C311" s="39" t="s">
        <v>212</v>
      </c>
      <c r="D311" s="39" t="s">
        <v>150</v>
      </c>
      <c r="E311" s="39" t="s">
        <v>470</v>
      </c>
      <c r="F311" s="39" t="s">
        <v>166</v>
      </c>
      <c r="G311" s="117">
        <f t="shared" ref="G311:G312" si="38">G312</f>
        <v>0</v>
      </c>
      <c r="H311" s="102"/>
    </row>
    <row r="312" spans="1:8" s="21" customFormat="1" ht="26.25" hidden="1" x14ac:dyDescent="0.25">
      <c r="A312" s="33" t="s">
        <v>265</v>
      </c>
      <c r="B312" s="35">
        <v>961</v>
      </c>
      <c r="C312" s="34" t="s">
        <v>212</v>
      </c>
      <c r="D312" s="34" t="s">
        <v>150</v>
      </c>
      <c r="E312" s="34" t="s">
        <v>470</v>
      </c>
      <c r="F312" s="34" t="s">
        <v>209</v>
      </c>
      <c r="G312" s="114">
        <f t="shared" si="38"/>
        <v>0</v>
      </c>
      <c r="H312" s="102"/>
    </row>
    <row r="313" spans="1:8" s="21" customFormat="1" ht="13.5" hidden="1" x14ac:dyDescent="0.25">
      <c r="A313" s="33" t="s">
        <v>268</v>
      </c>
      <c r="B313" s="35">
        <v>961</v>
      </c>
      <c r="C313" s="34" t="s">
        <v>212</v>
      </c>
      <c r="D313" s="34" t="s">
        <v>150</v>
      </c>
      <c r="E313" s="34" t="s">
        <v>470</v>
      </c>
      <c r="F313" s="35">
        <v>410</v>
      </c>
      <c r="G313" s="114">
        <v>0</v>
      </c>
      <c r="H313" s="102"/>
    </row>
    <row r="314" spans="1:8" s="21" customFormat="1" ht="39" x14ac:dyDescent="0.25">
      <c r="A314" s="38" t="s">
        <v>540</v>
      </c>
      <c r="B314" s="37">
        <v>961</v>
      </c>
      <c r="C314" s="39" t="s">
        <v>212</v>
      </c>
      <c r="D314" s="39" t="s">
        <v>150</v>
      </c>
      <c r="E314" s="39" t="s">
        <v>539</v>
      </c>
      <c r="F314" s="39" t="s">
        <v>166</v>
      </c>
      <c r="G314" s="117">
        <f t="shared" ref="G314:H315" si="39">G315</f>
        <v>294.75900000000001</v>
      </c>
      <c r="H314" s="117">
        <f t="shared" si="39"/>
        <v>294.75900000000001</v>
      </c>
    </row>
    <row r="315" spans="1:8" s="21" customFormat="1" ht="26.25" x14ac:dyDescent="0.25">
      <c r="A315" s="33" t="s">
        <v>265</v>
      </c>
      <c r="B315" s="35">
        <v>961</v>
      </c>
      <c r="C315" s="34" t="s">
        <v>212</v>
      </c>
      <c r="D315" s="34" t="s">
        <v>150</v>
      </c>
      <c r="E315" s="34" t="s">
        <v>539</v>
      </c>
      <c r="F315" s="34" t="s">
        <v>209</v>
      </c>
      <c r="G315" s="114">
        <f t="shared" si="39"/>
        <v>294.75900000000001</v>
      </c>
      <c r="H315" s="114">
        <f t="shared" si="39"/>
        <v>294.75900000000001</v>
      </c>
    </row>
    <row r="316" spans="1:8" s="21" customFormat="1" ht="13.5" x14ac:dyDescent="0.25">
      <c r="A316" s="33" t="s">
        <v>268</v>
      </c>
      <c r="B316" s="35">
        <v>961</v>
      </c>
      <c r="C316" s="34" t="s">
        <v>212</v>
      </c>
      <c r="D316" s="34" t="s">
        <v>150</v>
      </c>
      <c r="E316" s="34" t="s">
        <v>539</v>
      </c>
      <c r="F316" s="35">
        <v>410</v>
      </c>
      <c r="G316" s="114">
        <v>294.75900000000001</v>
      </c>
      <c r="H316" s="49">
        <v>294.75900000000001</v>
      </c>
    </row>
    <row r="317" spans="1:8" s="21" customFormat="1" ht="51.75" hidden="1" x14ac:dyDescent="0.25">
      <c r="A317" s="38" t="s">
        <v>82</v>
      </c>
      <c r="B317" s="37">
        <v>961</v>
      </c>
      <c r="C317" s="39" t="s">
        <v>212</v>
      </c>
      <c r="D317" s="39" t="s">
        <v>150</v>
      </c>
      <c r="E317" s="39" t="s">
        <v>118</v>
      </c>
      <c r="F317" s="39" t="s">
        <v>166</v>
      </c>
      <c r="G317" s="117">
        <f>G318</f>
        <v>0</v>
      </c>
      <c r="H317" s="102"/>
    </row>
    <row r="318" spans="1:8" s="21" customFormat="1" ht="26.25" hidden="1" x14ac:dyDescent="0.25">
      <c r="A318" s="33" t="s">
        <v>265</v>
      </c>
      <c r="B318" s="35">
        <v>961</v>
      </c>
      <c r="C318" s="34" t="s">
        <v>212</v>
      </c>
      <c r="D318" s="34" t="s">
        <v>150</v>
      </c>
      <c r="E318" s="34" t="s">
        <v>118</v>
      </c>
      <c r="F318" s="34" t="s">
        <v>209</v>
      </c>
      <c r="G318" s="114">
        <f>G319</f>
        <v>0</v>
      </c>
      <c r="H318" s="102"/>
    </row>
    <row r="319" spans="1:8" s="21" customFormat="1" ht="13.5" hidden="1" x14ac:dyDescent="0.25">
      <c r="A319" s="33" t="s">
        <v>268</v>
      </c>
      <c r="B319" s="35">
        <v>961</v>
      </c>
      <c r="C319" s="34" t="s">
        <v>212</v>
      </c>
      <c r="D319" s="34" t="s">
        <v>150</v>
      </c>
      <c r="E319" s="34" t="s">
        <v>118</v>
      </c>
      <c r="F319" s="35">
        <v>410</v>
      </c>
      <c r="G319" s="114">
        <v>0</v>
      </c>
      <c r="H319" s="102"/>
    </row>
    <row r="320" spans="1:8" s="21" customFormat="1" ht="39" x14ac:dyDescent="0.25">
      <c r="A320" s="138" t="s">
        <v>495</v>
      </c>
      <c r="B320" s="139">
        <v>961</v>
      </c>
      <c r="C320" s="140" t="s">
        <v>212</v>
      </c>
      <c r="D320" s="140" t="s">
        <v>150</v>
      </c>
      <c r="E320" s="140" t="s">
        <v>463</v>
      </c>
      <c r="F320" s="140" t="s">
        <v>166</v>
      </c>
      <c r="G320" s="142">
        <f>G321</f>
        <v>199</v>
      </c>
      <c r="H320" s="178">
        <f>H321</f>
        <v>193.024</v>
      </c>
    </row>
    <row r="321" spans="1:8" s="21" customFormat="1" ht="26.25" x14ac:dyDescent="0.25">
      <c r="A321" s="143" t="s">
        <v>265</v>
      </c>
      <c r="B321" s="144">
        <v>961</v>
      </c>
      <c r="C321" s="145" t="s">
        <v>212</v>
      </c>
      <c r="D321" s="145" t="s">
        <v>150</v>
      </c>
      <c r="E321" s="145" t="s">
        <v>463</v>
      </c>
      <c r="F321" s="145" t="s">
        <v>209</v>
      </c>
      <c r="G321" s="147">
        <f>G322</f>
        <v>199</v>
      </c>
      <c r="H321" s="179">
        <f>H322</f>
        <v>193.024</v>
      </c>
    </row>
    <row r="322" spans="1:8" s="21" customFormat="1" ht="13.5" x14ac:dyDescent="0.25">
      <c r="A322" s="143" t="s">
        <v>268</v>
      </c>
      <c r="B322" s="144">
        <v>961</v>
      </c>
      <c r="C322" s="145" t="s">
        <v>212</v>
      </c>
      <c r="D322" s="145" t="s">
        <v>150</v>
      </c>
      <c r="E322" s="145" t="s">
        <v>463</v>
      </c>
      <c r="F322" s="144">
        <v>410</v>
      </c>
      <c r="G322" s="147">
        <v>199</v>
      </c>
      <c r="H322" s="179">
        <v>193.024</v>
      </c>
    </row>
    <row r="323" spans="1:8" s="21" customFormat="1" ht="39" hidden="1" x14ac:dyDescent="0.25">
      <c r="A323" s="138" t="s">
        <v>496</v>
      </c>
      <c r="B323" s="139">
        <v>961</v>
      </c>
      <c r="C323" s="140" t="s">
        <v>212</v>
      </c>
      <c r="D323" s="140" t="s">
        <v>150</v>
      </c>
      <c r="E323" s="140" t="s">
        <v>463</v>
      </c>
      <c r="F323" s="140" t="s">
        <v>166</v>
      </c>
      <c r="G323" s="142">
        <f>G324</f>
        <v>0</v>
      </c>
      <c r="H323" s="102"/>
    </row>
    <row r="324" spans="1:8" s="21" customFormat="1" ht="26.25" hidden="1" x14ac:dyDescent="0.25">
      <c r="A324" s="143" t="s">
        <v>265</v>
      </c>
      <c r="B324" s="144">
        <v>961</v>
      </c>
      <c r="C324" s="145" t="s">
        <v>212</v>
      </c>
      <c r="D324" s="145" t="s">
        <v>150</v>
      </c>
      <c r="E324" s="145" t="s">
        <v>463</v>
      </c>
      <c r="F324" s="145" t="s">
        <v>209</v>
      </c>
      <c r="G324" s="147">
        <f>G325</f>
        <v>0</v>
      </c>
      <c r="H324" s="102"/>
    </row>
    <row r="325" spans="1:8" s="21" customFormat="1" ht="13.5" hidden="1" x14ac:dyDescent="0.25">
      <c r="A325" s="143" t="s">
        <v>268</v>
      </c>
      <c r="B325" s="144">
        <v>961</v>
      </c>
      <c r="C325" s="145" t="s">
        <v>212</v>
      </c>
      <c r="D325" s="145" t="s">
        <v>150</v>
      </c>
      <c r="E325" s="145" t="s">
        <v>463</v>
      </c>
      <c r="F325" s="144">
        <v>410</v>
      </c>
      <c r="G325" s="147">
        <v>0</v>
      </c>
      <c r="H325" s="102"/>
    </row>
    <row r="326" spans="1:8" s="21" customFormat="1" ht="51.75" hidden="1" x14ac:dyDescent="0.25">
      <c r="A326" s="138" t="s">
        <v>83</v>
      </c>
      <c r="B326" s="139">
        <v>961</v>
      </c>
      <c r="C326" s="140" t="s">
        <v>212</v>
      </c>
      <c r="D326" s="140" t="s">
        <v>150</v>
      </c>
      <c r="E326" s="140" t="s">
        <v>119</v>
      </c>
      <c r="F326" s="140" t="s">
        <v>166</v>
      </c>
      <c r="G326" s="142">
        <f t="shared" ref="G326:G327" si="40">G327</f>
        <v>0</v>
      </c>
      <c r="H326" s="102"/>
    </row>
    <row r="327" spans="1:8" s="21" customFormat="1" ht="26.25" hidden="1" x14ac:dyDescent="0.25">
      <c r="A327" s="143" t="s">
        <v>265</v>
      </c>
      <c r="B327" s="144">
        <v>961</v>
      </c>
      <c r="C327" s="145" t="s">
        <v>212</v>
      </c>
      <c r="D327" s="145" t="s">
        <v>150</v>
      </c>
      <c r="E327" s="145" t="s">
        <v>119</v>
      </c>
      <c r="F327" s="145" t="s">
        <v>209</v>
      </c>
      <c r="G327" s="147">
        <f t="shared" si="40"/>
        <v>0</v>
      </c>
      <c r="H327" s="102"/>
    </row>
    <row r="328" spans="1:8" s="21" customFormat="1" ht="13.5" hidden="1" x14ac:dyDescent="0.25">
      <c r="A328" s="143" t="s">
        <v>268</v>
      </c>
      <c r="B328" s="144">
        <v>961</v>
      </c>
      <c r="C328" s="145" t="s">
        <v>212</v>
      </c>
      <c r="D328" s="145" t="s">
        <v>150</v>
      </c>
      <c r="E328" s="145" t="s">
        <v>119</v>
      </c>
      <c r="F328" s="144">
        <v>410</v>
      </c>
      <c r="G328" s="147">
        <v>0</v>
      </c>
      <c r="H328" s="102"/>
    </row>
    <row r="329" spans="1:8" s="21" customFormat="1" ht="51.75" hidden="1" x14ac:dyDescent="0.25">
      <c r="A329" s="138" t="s">
        <v>84</v>
      </c>
      <c r="B329" s="139">
        <v>961</v>
      </c>
      <c r="C329" s="140" t="s">
        <v>212</v>
      </c>
      <c r="D329" s="140" t="s">
        <v>150</v>
      </c>
      <c r="E329" s="140" t="s">
        <v>120</v>
      </c>
      <c r="F329" s="140" t="s">
        <v>166</v>
      </c>
      <c r="G329" s="142">
        <f t="shared" ref="G329:G330" si="41">G330</f>
        <v>0</v>
      </c>
      <c r="H329" s="102"/>
    </row>
    <row r="330" spans="1:8" s="21" customFormat="1" ht="26.25" hidden="1" x14ac:dyDescent="0.25">
      <c r="A330" s="143" t="s">
        <v>265</v>
      </c>
      <c r="B330" s="144">
        <v>961</v>
      </c>
      <c r="C330" s="145" t="s">
        <v>212</v>
      </c>
      <c r="D330" s="145" t="s">
        <v>150</v>
      </c>
      <c r="E330" s="145" t="s">
        <v>120</v>
      </c>
      <c r="F330" s="145" t="s">
        <v>209</v>
      </c>
      <c r="G330" s="147">
        <f t="shared" si="41"/>
        <v>0</v>
      </c>
      <c r="H330" s="102"/>
    </row>
    <row r="331" spans="1:8" s="21" customFormat="1" ht="13.5" hidden="1" x14ac:dyDescent="0.25">
      <c r="A331" s="143" t="s">
        <v>268</v>
      </c>
      <c r="B331" s="144">
        <v>961</v>
      </c>
      <c r="C331" s="145" t="s">
        <v>212</v>
      </c>
      <c r="D331" s="145" t="s">
        <v>150</v>
      </c>
      <c r="E331" s="145" t="s">
        <v>120</v>
      </c>
      <c r="F331" s="144">
        <v>410</v>
      </c>
      <c r="G331" s="147">
        <v>0</v>
      </c>
      <c r="H331" s="102"/>
    </row>
    <row r="332" spans="1:8" s="21" customFormat="1" ht="13.5" hidden="1" x14ac:dyDescent="0.25">
      <c r="A332" s="138" t="s">
        <v>15</v>
      </c>
      <c r="B332" s="139">
        <v>961</v>
      </c>
      <c r="C332" s="140" t="s">
        <v>212</v>
      </c>
      <c r="D332" s="140" t="s">
        <v>150</v>
      </c>
      <c r="E332" s="140" t="s">
        <v>464</v>
      </c>
      <c r="F332" s="140" t="s">
        <v>166</v>
      </c>
      <c r="G332" s="142">
        <f>G333</f>
        <v>0</v>
      </c>
      <c r="H332" s="102"/>
    </row>
    <row r="333" spans="1:8" s="21" customFormat="1" ht="26.25" hidden="1" x14ac:dyDescent="0.25">
      <c r="A333" s="143" t="s">
        <v>265</v>
      </c>
      <c r="B333" s="144">
        <v>961</v>
      </c>
      <c r="C333" s="145" t="s">
        <v>212</v>
      </c>
      <c r="D333" s="145" t="s">
        <v>150</v>
      </c>
      <c r="E333" s="145" t="s">
        <v>464</v>
      </c>
      <c r="F333" s="145" t="s">
        <v>209</v>
      </c>
      <c r="G333" s="147">
        <f>G334</f>
        <v>0</v>
      </c>
      <c r="H333" s="102"/>
    </row>
    <row r="334" spans="1:8" s="21" customFormat="1" ht="13.5" hidden="1" x14ac:dyDescent="0.25">
      <c r="A334" s="143" t="s">
        <v>268</v>
      </c>
      <c r="B334" s="144">
        <v>961</v>
      </c>
      <c r="C334" s="145" t="s">
        <v>212</v>
      </c>
      <c r="D334" s="145" t="s">
        <v>150</v>
      </c>
      <c r="E334" s="145" t="s">
        <v>464</v>
      </c>
      <c r="F334" s="144">
        <v>410</v>
      </c>
      <c r="G334" s="147">
        <v>0</v>
      </c>
      <c r="H334" s="102"/>
    </row>
    <row r="335" spans="1:8" s="21" customFormat="1" ht="39" x14ac:dyDescent="0.25">
      <c r="A335" s="38" t="s">
        <v>496</v>
      </c>
      <c r="B335" s="37">
        <v>961</v>
      </c>
      <c r="C335" s="39" t="s">
        <v>212</v>
      </c>
      <c r="D335" s="39" t="s">
        <v>150</v>
      </c>
      <c r="E335" s="39" t="s">
        <v>463</v>
      </c>
      <c r="F335" s="39" t="s">
        <v>166</v>
      </c>
      <c r="G335" s="117">
        <f>G336</f>
        <v>23930.714</v>
      </c>
      <c r="H335" s="117">
        <f>H336</f>
        <v>23930.714</v>
      </c>
    </row>
    <row r="336" spans="1:8" s="21" customFormat="1" ht="26.25" x14ac:dyDescent="0.25">
      <c r="A336" s="33" t="s">
        <v>265</v>
      </c>
      <c r="B336" s="35">
        <v>961</v>
      </c>
      <c r="C336" s="34" t="s">
        <v>212</v>
      </c>
      <c r="D336" s="34" t="s">
        <v>150</v>
      </c>
      <c r="E336" s="34" t="s">
        <v>463</v>
      </c>
      <c r="F336" s="34" t="s">
        <v>209</v>
      </c>
      <c r="G336" s="114">
        <f>G337</f>
        <v>23930.714</v>
      </c>
      <c r="H336" s="114">
        <f>H337</f>
        <v>23930.714</v>
      </c>
    </row>
    <row r="337" spans="1:8" s="21" customFormat="1" ht="13.5" x14ac:dyDescent="0.25">
      <c r="A337" s="33" t="s">
        <v>268</v>
      </c>
      <c r="B337" s="35">
        <v>961</v>
      </c>
      <c r="C337" s="34" t="s">
        <v>212</v>
      </c>
      <c r="D337" s="34" t="s">
        <v>150</v>
      </c>
      <c r="E337" s="34" t="s">
        <v>463</v>
      </c>
      <c r="F337" s="35">
        <v>410</v>
      </c>
      <c r="G337" s="114">
        <v>23930.714</v>
      </c>
      <c r="H337" s="49">
        <v>23930.714</v>
      </c>
    </row>
    <row r="338" spans="1:8" s="21" customFormat="1" ht="39" x14ac:dyDescent="0.25">
      <c r="A338" s="38" t="s">
        <v>495</v>
      </c>
      <c r="B338" s="37">
        <v>961</v>
      </c>
      <c r="C338" s="39" t="s">
        <v>212</v>
      </c>
      <c r="D338" s="39" t="s">
        <v>150</v>
      </c>
      <c r="E338" s="39" t="s">
        <v>504</v>
      </c>
      <c r="F338" s="37" t="s">
        <v>166</v>
      </c>
      <c r="G338" s="117">
        <f>G339</f>
        <v>4809.8310000000001</v>
      </c>
      <c r="H338" s="117">
        <f>H339</f>
        <v>4767.5119999999997</v>
      </c>
    </row>
    <row r="339" spans="1:8" s="21" customFormat="1" ht="26.25" x14ac:dyDescent="0.25">
      <c r="A339" s="33" t="s">
        <v>265</v>
      </c>
      <c r="B339" s="35">
        <v>961</v>
      </c>
      <c r="C339" s="34" t="s">
        <v>212</v>
      </c>
      <c r="D339" s="34" t="s">
        <v>150</v>
      </c>
      <c r="E339" s="34" t="s">
        <v>504</v>
      </c>
      <c r="F339" s="35" t="s">
        <v>209</v>
      </c>
      <c r="G339" s="114">
        <f>G340</f>
        <v>4809.8310000000001</v>
      </c>
      <c r="H339" s="114">
        <f>H340</f>
        <v>4767.5119999999997</v>
      </c>
    </row>
    <row r="340" spans="1:8" s="21" customFormat="1" ht="13.5" x14ac:dyDescent="0.25">
      <c r="A340" s="33" t="s">
        <v>268</v>
      </c>
      <c r="B340" s="35">
        <v>961</v>
      </c>
      <c r="C340" s="34" t="s">
        <v>212</v>
      </c>
      <c r="D340" s="34" t="s">
        <v>150</v>
      </c>
      <c r="E340" s="34" t="s">
        <v>504</v>
      </c>
      <c r="F340" s="35">
        <v>410</v>
      </c>
      <c r="G340" s="114">
        <v>4809.8310000000001</v>
      </c>
      <c r="H340" s="114">
        <v>4767.5119999999997</v>
      </c>
    </row>
    <row r="341" spans="1:8" s="21" customFormat="1" ht="51.75" x14ac:dyDescent="0.25">
      <c r="A341" s="206" t="s">
        <v>575</v>
      </c>
      <c r="B341" s="37">
        <v>961</v>
      </c>
      <c r="C341" s="39" t="s">
        <v>212</v>
      </c>
      <c r="D341" s="39" t="s">
        <v>150</v>
      </c>
      <c r="E341" s="39" t="s">
        <v>574</v>
      </c>
      <c r="F341" s="37" t="s">
        <v>166</v>
      </c>
      <c r="G341" s="117">
        <f>G342</f>
        <v>13357.726000000001</v>
      </c>
      <c r="H341" s="117">
        <f>H342</f>
        <v>720.05</v>
      </c>
    </row>
    <row r="342" spans="1:8" s="20" customFormat="1" ht="25.5" x14ac:dyDescent="0.2">
      <c r="A342" s="33" t="s">
        <v>265</v>
      </c>
      <c r="B342" s="35">
        <v>961</v>
      </c>
      <c r="C342" s="34" t="s">
        <v>212</v>
      </c>
      <c r="D342" s="34" t="s">
        <v>150</v>
      </c>
      <c r="E342" s="34" t="s">
        <v>574</v>
      </c>
      <c r="F342" s="34" t="s">
        <v>209</v>
      </c>
      <c r="G342" s="114">
        <f>G343</f>
        <v>13357.726000000001</v>
      </c>
      <c r="H342" s="114">
        <f>H343</f>
        <v>720.05</v>
      </c>
    </row>
    <row r="343" spans="1:8" s="21" customFormat="1" ht="13.5" x14ac:dyDescent="0.25">
      <c r="A343" s="50" t="s">
        <v>268</v>
      </c>
      <c r="B343" s="35">
        <v>961</v>
      </c>
      <c r="C343" s="34" t="s">
        <v>212</v>
      </c>
      <c r="D343" s="34" t="s">
        <v>150</v>
      </c>
      <c r="E343" s="34" t="s">
        <v>574</v>
      </c>
      <c r="F343" s="34">
        <v>410</v>
      </c>
      <c r="G343" s="208">
        <v>13357.726000000001</v>
      </c>
      <c r="H343" s="214">
        <v>720.05</v>
      </c>
    </row>
    <row r="344" spans="1:8" s="21" customFormat="1" ht="39" x14ac:dyDescent="0.25">
      <c r="A344" s="92" t="s">
        <v>495</v>
      </c>
      <c r="B344" s="37">
        <v>961</v>
      </c>
      <c r="C344" s="39" t="s">
        <v>212</v>
      </c>
      <c r="D344" s="39" t="s">
        <v>150</v>
      </c>
      <c r="E344" s="39" t="s">
        <v>578</v>
      </c>
      <c r="F344" s="39" t="s">
        <v>166</v>
      </c>
      <c r="G344" s="209">
        <f>G345</f>
        <v>302.29500000000002</v>
      </c>
      <c r="H344" s="215">
        <f>H345</f>
        <v>22.27</v>
      </c>
    </row>
    <row r="345" spans="1:8" s="21" customFormat="1" ht="26.25" x14ac:dyDescent="0.25">
      <c r="A345" s="50" t="s">
        <v>265</v>
      </c>
      <c r="B345" s="35">
        <v>961</v>
      </c>
      <c r="C345" s="34" t="s">
        <v>212</v>
      </c>
      <c r="D345" s="34" t="s">
        <v>150</v>
      </c>
      <c r="E345" s="34" t="s">
        <v>578</v>
      </c>
      <c r="F345" s="34" t="s">
        <v>209</v>
      </c>
      <c r="G345" s="208">
        <f>G346</f>
        <v>302.29500000000002</v>
      </c>
      <c r="H345" s="214">
        <f>H346</f>
        <v>22.27</v>
      </c>
    </row>
    <row r="346" spans="1:8" s="21" customFormat="1" ht="13.5" x14ac:dyDescent="0.25">
      <c r="A346" s="50" t="s">
        <v>268</v>
      </c>
      <c r="B346" s="35">
        <v>961</v>
      </c>
      <c r="C346" s="34" t="s">
        <v>212</v>
      </c>
      <c r="D346" s="34" t="s">
        <v>150</v>
      </c>
      <c r="E346" s="34" t="s">
        <v>578</v>
      </c>
      <c r="F346" s="34">
        <v>410</v>
      </c>
      <c r="G346" s="208">
        <v>302.29500000000002</v>
      </c>
      <c r="H346" s="214">
        <v>22.27</v>
      </c>
    </row>
    <row r="347" spans="1:8" s="21" customFormat="1" ht="38.25" customHeight="1" x14ac:dyDescent="0.25">
      <c r="A347" s="74" t="s">
        <v>442</v>
      </c>
      <c r="B347" s="44">
        <v>961</v>
      </c>
      <c r="C347" s="48" t="s">
        <v>212</v>
      </c>
      <c r="D347" s="48" t="s">
        <v>150</v>
      </c>
      <c r="E347" s="48" t="s">
        <v>34</v>
      </c>
      <c r="F347" s="48" t="s">
        <v>166</v>
      </c>
      <c r="G347" s="115">
        <f>G348+G351</f>
        <v>2791.8719999999998</v>
      </c>
      <c r="H347" s="115">
        <f>H348+H351</f>
        <v>1764.992</v>
      </c>
    </row>
    <row r="348" spans="1:8" s="21" customFormat="1" ht="26.25" x14ac:dyDescent="0.25">
      <c r="A348" s="38" t="s">
        <v>406</v>
      </c>
      <c r="B348" s="37">
        <v>961</v>
      </c>
      <c r="C348" s="39" t="s">
        <v>212</v>
      </c>
      <c r="D348" s="39" t="s">
        <v>150</v>
      </c>
      <c r="E348" s="39" t="s">
        <v>35</v>
      </c>
      <c r="F348" s="39" t="s">
        <v>166</v>
      </c>
      <c r="G348" s="117">
        <f t="shared" ref="G348:H349" si="42">G349</f>
        <v>2656.8719999999998</v>
      </c>
      <c r="H348" s="117">
        <f t="shared" si="42"/>
        <v>1712.0419999999999</v>
      </c>
    </row>
    <row r="349" spans="1:8" s="21" customFormat="1" ht="13.5" x14ac:dyDescent="0.25">
      <c r="A349" s="50" t="s">
        <v>192</v>
      </c>
      <c r="B349" s="35">
        <v>961</v>
      </c>
      <c r="C349" s="34" t="s">
        <v>212</v>
      </c>
      <c r="D349" s="34" t="s">
        <v>150</v>
      </c>
      <c r="E349" s="34" t="s">
        <v>35</v>
      </c>
      <c r="F349" s="34" t="s">
        <v>193</v>
      </c>
      <c r="G349" s="117">
        <f t="shared" si="42"/>
        <v>2656.8719999999998</v>
      </c>
      <c r="H349" s="117">
        <v>1712.0419999999999</v>
      </c>
    </row>
    <row r="350" spans="1:8" s="21" customFormat="1" ht="39" x14ac:dyDescent="0.25">
      <c r="A350" s="50" t="s">
        <v>227</v>
      </c>
      <c r="B350" s="35">
        <v>961</v>
      </c>
      <c r="C350" s="34" t="s">
        <v>212</v>
      </c>
      <c r="D350" s="34" t="s">
        <v>150</v>
      </c>
      <c r="E350" s="34" t="s">
        <v>35</v>
      </c>
      <c r="F350" s="35">
        <v>810</v>
      </c>
      <c r="G350" s="114">
        <v>2656.8719999999998</v>
      </c>
      <c r="H350" s="102">
        <v>1712.0419999999999</v>
      </c>
    </row>
    <row r="351" spans="1:8" s="21" customFormat="1" ht="15.75" customHeight="1" x14ac:dyDescent="0.25">
      <c r="A351" s="38" t="s">
        <v>36</v>
      </c>
      <c r="B351" s="37">
        <v>961</v>
      </c>
      <c r="C351" s="39" t="s">
        <v>212</v>
      </c>
      <c r="D351" s="39" t="s">
        <v>150</v>
      </c>
      <c r="E351" s="39" t="s">
        <v>37</v>
      </c>
      <c r="F351" s="39" t="s">
        <v>166</v>
      </c>
      <c r="G351" s="117">
        <f t="shared" ref="G351:H352" si="43">G352</f>
        <v>135</v>
      </c>
      <c r="H351" s="117">
        <f t="shared" si="43"/>
        <v>52.95</v>
      </c>
    </row>
    <row r="352" spans="1:8" s="21" customFormat="1" ht="13.5" x14ac:dyDescent="0.25">
      <c r="A352" s="50" t="s">
        <v>192</v>
      </c>
      <c r="B352" s="35">
        <v>961</v>
      </c>
      <c r="C352" s="34" t="s">
        <v>212</v>
      </c>
      <c r="D352" s="34" t="s">
        <v>150</v>
      </c>
      <c r="E352" s="34" t="s">
        <v>37</v>
      </c>
      <c r="F352" s="34" t="s">
        <v>193</v>
      </c>
      <c r="G352" s="114">
        <f t="shared" si="43"/>
        <v>135</v>
      </c>
      <c r="H352" s="114">
        <f t="shared" si="43"/>
        <v>52.95</v>
      </c>
    </row>
    <row r="353" spans="1:8" s="21" customFormat="1" ht="39" x14ac:dyDescent="0.25">
      <c r="A353" s="50" t="s">
        <v>227</v>
      </c>
      <c r="B353" s="35">
        <v>961</v>
      </c>
      <c r="C353" s="34" t="s">
        <v>212</v>
      </c>
      <c r="D353" s="34" t="s">
        <v>150</v>
      </c>
      <c r="E353" s="34" t="s">
        <v>37</v>
      </c>
      <c r="F353" s="35">
        <v>810</v>
      </c>
      <c r="G353" s="114">
        <v>135</v>
      </c>
      <c r="H353" s="110">
        <v>52.95</v>
      </c>
    </row>
    <row r="354" spans="1:8" s="21" customFormat="1" ht="16.5" customHeight="1" x14ac:dyDescent="0.25">
      <c r="A354" s="55" t="s">
        <v>127</v>
      </c>
      <c r="B354" s="44">
        <v>961</v>
      </c>
      <c r="C354" s="48" t="s">
        <v>212</v>
      </c>
      <c r="D354" s="48" t="s">
        <v>142</v>
      </c>
      <c r="E354" s="48" t="s">
        <v>287</v>
      </c>
      <c r="F354" s="48" t="s">
        <v>166</v>
      </c>
      <c r="G354" s="115">
        <f>G355+G359+G373</f>
        <v>7230</v>
      </c>
      <c r="H354" s="115">
        <f>H355+H359+H373</f>
        <v>5360.1329999999998</v>
      </c>
    </row>
    <row r="355" spans="1:8" s="21" customFormat="1" ht="41.25" customHeight="1" x14ac:dyDescent="0.25">
      <c r="A355" s="60" t="s">
        <v>441</v>
      </c>
      <c r="B355" s="43">
        <v>961</v>
      </c>
      <c r="C355" s="41" t="s">
        <v>212</v>
      </c>
      <c r="D355" s="41" t="s">
        <v>142</v>
      </c>
      <c r="E355" s="41" t="s">
        <v>128</v>
      </c>
      <c r="F355" s="41" t="s">
        <v>166</v>
      </c>
      <c r="G355" s="116">
        <f t="shared" ref="G355:H357" si="44">G356</f>
        <v>3200</v>
      </c>
      <c r="H355" s="116">
        <f t="shared" si="44"/>
        <v>2919.384</v>
      </c>
    </row>
    <row r="356" spans="1:8" s="21" customFormat="1" ht="30" customHeight="1" x14ac:dyDescent="0.25">
      <c r="A356" s="92" t="s">
        <v>129</v>
      </c>
      <c r="B356" s="37">
        <v>961</v>
      </c>
      <c r="C356" s="39" t="s">
        <v>212</v>
      </c>
      <c r="D356" s="39" t="s">
        <v>142</v>
      </c>
      <c r="E356" s="39" t="s">
        <v>130</v>
      </c>
      <c r="F356" s="39" t="s">
        <v>166</v>
      </c>
      <c r="G356" s="117">
        <f t="shared" si="44"/>
        <v>3200</v>
      </c>
      <c r="H356" s="117">
        <f t="shared" si="44"/>
        <v>2919.384</v>
      </c>
    </row>
    <row r="357" spans="1:8" s="21" customFormat="1" ht="27" customHeight="1" x14ac:dyDescent="0.25">
      <c r="A357" s="6" t="s">
        <v>76</v>
      </c>
      <c r="B357" s="35">
        <v>961</v>
      </c>
      <c r="C357" s="34" t="s">
        <v>212</v>
      </c>
      <c r="D357" s="34" t="s">
        <v>142</v>
      </c>
      <c r="E357" s="34" t="s">
        <v>130</v>
      </c>
      <c r="F357" s="34" t="s">
        <v>191</v>
      </c>
      <c r="G357" s="114">
        <f t="shared" si="44"/>
        <v>3200</v>
      </c>
      <c r="H357" s="114">
        <f t="shared" si="44"/>
        <v>2919.384</v>
      </c>
    </row>
    <row r="358" spans="1:8" s="21" customFormat="1" ht="27" customHeight="1" x14ac:dyDescent="0.25">
      <c r="A358" s="33" t="s">
        <v>218</v>
      </c>
      <c r="B358" s="35">
        <v>961</v>
      </c>
      <c r="C358" s="34" t="s">
        <v>212</v>
      </c>
      <c r="D358" s="34" t="s">
        <v>142</v>
      </c>
      <c r="E358" s="34" t="s">
        <v>130</v>
      </c>
      <c r="F358" s="35">
        <v>240</v>
      </c>
      <c r="G358" s="114">
        <v>3200</v>
      </c>
      <c r="H358" s="114">
        <v>2919.384</v>
      </c>
    </row>
    <row r="359" spans="1:8" s="21" customFormat="1" ht="39" hidden="1" x14ac:dyDescent="0.25">
      <c r="A359" s="42" t="s">
        <v>94</v>
      </c>
      <c r="B359" s="43">
        <v>961</v>
      </c>
      <c r="C359" s="41" t="s">
        <v>212</v>
      </c>
      <c r="D359" s="41" t="s">
        <v>142</v>
      </c>
      <c r="E359" s="41" t="s">
        <v>95</v>
      </c>
      <c r="F359" s="41" t="s">
        <v>166</v>
      </c>
      <c r="G359" s="116">
        <f>G360</f>
        <v>0</v>
      </c>
      <c r="H359" s="102"/>
    </row>
    <row r="360" spans="1:8" s="21" customFormat="1" ht="40.5" hidden="1" x14ac:dyDescent="0.25">
      <c r="A360" s="74" t="s">
        <v>96</v>
      </c>
      <c r="B360" s="44">
        <v>961</v>
      </c>
      <c r="C360" s="48" t="s">
        <v>212</v>
      </c>
      <c r="D360" s="48" t="s">
        <v>142</v>
      </c>
      <c r="E360" s="48" t="s">
        <v>97</v>
      </c>
      <c r="F360" s="48" t="s">
        <v>166</v>
      </c>
      <c r="G360" s="115">
        <f>G361+G364+G367+G370</f>
        <v>0</v>
      </c>
      <c r="H360" s="102"/>
    </row>
    <row r="361" spans="1:8" s="21" customFormat="1" ht="13.5" hidden="1" x14ac:dyDescent="0.25">
      <c r="A361" s="38" t="s">
        <v>98</v>
      </c>
      <c r="B361" s="37">
        <v>961</v>
      </c>
      <c r="C361" s="39" t="s">
        <v>212</v>
      </c>
      <c r="D361" s="39" t="s">
        <v>142</v>
      </c>
      <c r="E361" s="39" t="s">
        <v>99</v>
      </c>
      <c r="F361" s="39" t="s">
        <v>166</v>
      </c>
      <c r="G361" s="117">
        <f>G362</f>
        <v>0</v>
      </c>
      <c r="H361" s="102"/>
    </row>
    <row r="362" spans="1:8" s="21" customFormat="1" ht="26.25" hidden="1" x14ac:dyDescent="0.25">
      <c r="A362" s="33" t="s">
        <v>91</v>
      </c>
      <c r="B362" s="35">
        <v>961</v>
      </c>
      <c r="C362" s="34" t="s">
        <v>212</v>
      </c>
      <c r="D362" s="34" t="s">
        <v>142</v>
      </c>
      <c r="E362" s="34" t="s">
        <v>99</v>
      </c>
      <c r="F362" s="34" t="s">
        <v>191</v>
      </c>
      <c r="G362" s="114">
        <f>G363</f>
        <v>0</v>
      </c>
      <c r="H362" s="102"/>
    </row>
    <row r="363" spans="1:8" s="21" customFormat="1" ht="26.25" hidden="1" x14ac:dyDescent="0.25">
      <c r="A363" s="33" t="s">
        <v>218</v>
      </c>
      <c r="B363" s="35">
        <v>961</v>
      </c>
      <c r="C363" s="34" t="s">
        <v>212</v>
      </c>
      <c r="D363" s="34" t="s">
        <v>142</v>
      </c>
      <c r="E363" s="34" t="s">
        <v>99</v>
      </c>
      <c r="F363" s="35">
        <v>240</v>
      </c>
      <c r="G363" s="114">
        <v>0</v>
      </c>
      <c r="H363" s="102"/>
    </row>
    <row r="364" spans="1:8" s="21" customFormat="1" ht="13.5" hidden="1" x14ac:dyDescent="0.25">
      <c r="A364" s="38" t="s">
        <v>98</v>
      </c>
      <c r="B364" s="37">
        <v>961</v>
      </c>
      <c r="C364" s="39" t="s">
        <v>212</v>
      </c>
      <c r="D364" s="39" t="s">
        <v>142</v>
      </c>
      <c r="E364" s="39" t="s">
        <v>435</v>
      </c>
      <c r="F364" s="39" t="s">
        <v>166</v>
      </c>
      <c r="G364" s="117">
        <f>G365</f>
        <v>0</v>
      </c>
      <c r="H364" s="102"/>
    </row>
    <row r="365" spans="1:8" s="21" customFormat="1" ht="26.25" hidden="1" x14ac:dyDescent="0.25">
      <c r="A365" s="33" t="s">
        <v>91</v>
      </c>
      <c r="B365" s="35">
        <v>961</v>
      </c>
      <c r="C365" s="34" t="s">
        <v>212</v>
      </c>
      <c r="D365" s="34" t="s">
        <v>142</v>
      </c>
      <c r="E365" s="34" t="s">
        <v>435</v>
      </c>
      <c r="F365" s="34" t="s">
        <v>191</v>
      </c>
      <c r="G365" s="114">
        <f>G366</f>
        <v>0</v>
      </c>
      <c r="H365" s="102"/>
    </row>
    <row r="366" spans="1:8" s="21" customFormat="1" ht="26.25" hidden="1" x14ac:dyDescent="0.25">
      <c r="A366" s="33" t="s">
        <v>218</v>
      </c>
      <c r="B366" s="35">
        <v>961</v>
      </c>
      <c r="C366" s="34" t="s">
        <v>212</v>
      </c>
      <c r="D366" s="34" t="s">
        <v>142</v>
      </c>
      <c r="E366" s="34" t="s">
        <v>435</v>
      </c>
      <c r="F366" s="35">
        <v>240</v>
      </c>
      <c r="G366" s="114">
        <v>0</v>
      </c>
      <c r="H366" s="102"/>
    </row>
    <row r="367" spans="1:8" s="21" customFormat="1" ht="39" hidden="1" x14ac:dyDescent="0.25">
      <c r="A367" s="38" t="s">
        <v>436</v>
      </c>
      <c r="B367" s="37">
        <v>961</v>
      </c>
      <c r="C367" s="39" t="s">
        <v>212</v>
      </c>
      <c r="D367" s="39" t="s">
        <v>142</v>
      </c>
      <c r="E367" s="39" t="s">
        <v>99</v>
      </c>
      <c r="F367" s="39" t="s">
        <v>166</v>
      </c>
      <c r="G367" s="117">
        <f>G368</f>
        <v>0</v>
      </c>
      <c r="H367" s="102"/>
    </row>
    <row r="368" spans="1:8" s="21" customFormat="1" ht="26.25" hidden="1" x14ac:dyDescent="0.25">
      <c r="A368" s="33" t="s">
        <v>91</v>
      </c>
      <c r="B368" s="35">
        <v>961</v>
      </c>
      <c r="C368" s="34" t="s">
        <v>212</v>
      </c>
      <c r="D368" s="34" t="s">
        <v>142</v>
      </c>
      <c r="E368" s="34" t="s">
        <v>99</v>
      </c>
      <c r="F368" s="34" t="s">
        <v>191</v>
      </c>
      <c r="G368" s="114">
        <f>G369</f>
        <v>0</v>
      </c>
      <c r="H368" s="102"/>
    </row>
    <row r="369" spans="1:8" s="21" customFormat="1" ht="26.25" hidden="1" x14ac:dyDescent="0.25">
      <c r="A369" s="33" t="s">
        <v>218</v>
      </c>
      <c r="B369" s="35">
        <v>961</v>
      </c>
      <c r="C369" s="34" t="s">
        <v>212</v>
      </c>
      <c r="D369" s="34" t="s">
        <v>142</v>
      </c>
      <c r="E369" s="34" t="s">
        <v>99</v>
      </c>
      <c r="F369" s="35">
        <v>240</v>
      </c>
      <c r="G369" s="114">
        <v>0</v>
      </c>
      <c r="H369" s="102"/>
    </row>
    <row r="370" spans="1:8" s="21" customFormat="1" ht="51.75" hidden="1" x14ac:dyDescent="0.25">
      <c r="A370" s="38" t="s">
        <v>437</v>
      </c>
      <c r="B370" s="37">
        <v>961</v>
      </c>
      <c r="C370" s="39" t="s">
        <v>212</v>
      </c>
      <c r="D370" s="39" t="s">
        <v>142</v>
      </c>
      <c r="E370" s="39" t="s">
        <v>435</v>
      </c>
      <c r="F370" s="39" t="s">
        <v>166</v>
      </c>
      <c r="G370" s="117">
        <f>G371</f>
        <v>0</v>
      </c>
      <c r="H370" s="102"/>
    </row>
    <row r="371" spans="1:8" s="21" customFormat="1" ht="26.25" hidden="1" x14ac:dyDescent="0.25">
      <c r="A371" s="33" t="s">
        <v>91</v>
      </c>
      <c r="B371" s="35">
        <v>961</v>
      </c>
      <c r="C371" s="34" t="s">
        <v>212</v>
      </c>
      <c r="D371" s="34" t="s">
        <v>142</v>
      </c>
      <c r="E371" s="34" t="s">
        <v>435</v>
      </c>
      <c r="F371" s="34" t="s">
        <v>191</v>
      </c>
      <c r="G371" s="114">
        <f>G372</f>
        <v>0</v>
      </c>
      <c r="H371" s="102"/>
    </row>
    <row r="372" spans="1:8" s="21" customFormat="1" ht="26.25" hidden="1" x14ac:dyDescent="0.25">
      <c r="A372" s="33" t="s">
        <v>218</v>
      </c>
      <c r="B372" s="35">
        <v>961</v>
      </c>
      <c r="C372" s="34" t="s">
        <v>212</v>
      </c>
      <c r="D372" s="34" t="s">
        <v>142</v>
      </c>
      <c r="E372" s="34" t="s">
        <v>435</v>
      </c>
      <c r="F372" s="35">
        <v>240</v>
      </c>
      <c r="G372" s="114">
        <v>0</v>
      </c>
      <c r="H372" s="102"/>
    </row>
    <row r="373" spans="1:8" s="21" customFormat="1" ht="39" x14ac:dyDescent="0.25">
      <c r="A373" s="42" t="s">
        <v>533</v>
      </c>
      <c r="B373" s="43">
        <v>961</v>
      </c>
      <c r="C373" s="41" t="s">
        <v>212</v>
      </c>
      <c r="D373" s="41" t="s">
        <v>142</v>
      </c>
      <c r="E373" s="195" t="s">
        <v>95</v>
      </c>
      <c r="F373" s="41" t="s">
        <v>166</v>
      </c>
      <c r="G373" s="116">
        <f>G374+G377</f>
        <v>4030</v>
      </c>
      <c r="H373" s="116">
        <f>H374+H377</f>
        <v>2440.7489999999998</v>
      </c>
    </row>
    <row r="374" spans="1:8" s="21" customFormat="1" ht="26.25" x14ac:dyDescent="0.25">
      <c r="A374" s="38" t="s">
        <v>534</v>
      </c>
      <c r="B374" s="37">
        <v>961</v>
      </c>
      <c r="C374" s="39" t="s">
        <v>212</v>
      </c>
      <c r="D374" s="39" t="s">
        <v>142</v>
      </c>
      <c r="E374" s="108" t="s">
        <v>535</v>
      </c>
      <c r="F374" s="39" t="s">
        <v>166</v>
      </c>
      <c r="G374" s="117">
        <f>G375</f>
        <v>3030</v>
      </c>
      <c r="H374" s="117">
        <f>H375</f>
        <v>2440.7489999999998</v>
      </c>
    </row>
    <row r="375" spans="1:8" s="21" customFormat="1" ht="26.25" x14ac:dyDescent="0.25">
      <c r="A375" s="33" t="s">
        <v>91</v>
      </c>
      <c r="B375" s="35">
        <v>961</v>
      </c>
      <c r="C375" s="34" t="s">
        <v>212</v>
      </c>
      <c r="D375" s="34" t="s">
        <v>142</v>
      </c>
      <c r="E375" s="96" t="s">
        <v>535</v>
      </c>
      <c r="F375" s="34" t="s">
        <v>191</v>
      </c>
      <c r="G375" s="114">
        <f>G376</f>
        <v>3030</v>
      </c>
      <c r="H375" s="114">
        <f>H376</f>
        <v>2440.7489999999998</v>
      </c>
    </row>
    <row r="376" spans="1:8" s="21" customFormat="1" ht="26.25" x14ac:dyDescent="0.25">
      <c r="A376" s="33" t="s">
        <v>218</v>
      </c>
      <c r="B376" s="35">
        <v>961</v>
      </c>
      <c r="C376" s="34" t="s">
        <v>212</v>
      </c>
      <c r="D376" s="34" t="s">
        <v>142</v>
      </c>
      <c r="E376" s="96" t="s">
        <v>535</v>
      </c>
      <c r="F376" s="35">
        <v>240</v>
      </c>
      <c r="G376" s="114">
        <v>3030</v>
      </c>
      <c r="H376" s="49">
        <v>2440.7489999999998</v>
      </c>
    </row>
    <row r="377" spans="1:8" s="21" customFormat="1" ht="13.5" x14ac:dyDescent="0.25">
      <c r="A377" s="38" t="s">
        <v>536</v>
      </c>
      <c r="B377" s="37">
        <v>961</v>
      </c>
      <c r="C377" s="39" t="s">
        <v>212</v>
      </c>
      <c r="D377" s="39" t="s">
        <v>142</v>
      </c>
      <c r="E377" s="108" t="s">
        <v>537</v>
      </c>
      <c r="F377" s="39" t="s">
        <v>166</v>
      </c>
      <c r="G377" s="117">
        <f>G378</f>
        <v>1000</v>
      </c>
      <c r="H377" s="117">
        <f>H378</f>
        <v>0</v>
      </c>
    </row>
    <row r="378" spans="1:8" s="21" customFormat="1" ht="26.25" x14ac:dyDescent="0.25">
      <c r="A378" s="33" t="s">
        <v>91</v>
      </c>
      <c r="B378" s="35">
        <v>961</v>
      </c>
      <c r="C378" s="34" t="s">
        <v>212</v>
      </c>
      <c r="D378" s="34" t="s">
        <v>142</v>
      </c>
      <c r="E378" s="96" t="s">
        <v>537</v>
      </c>
      <c r="F378" s="34" t="s">
        <v>191</v>
      </c>
      <c r="G378" s="114">
        <f>G379</f>
        <v>1000</v>
      </c>
      <c r="H378" s="114">
        <f>H379</f>
        <v>0</v>
      </c>
    </row>
    <row r="379" spans="1:8" s="21" customFormat="1" ht="26.25" x14ac:dyDescent="0.25">
      <c r="A379" s="33" t="s">
        <v>218</v>
      </c>
      <c r="B379" s="35">
        <v>961</v>
      </c>
      <c r="C379" s="34" t="s">
        <v>212</v>
      </c>
      <c r="D379" s="34" t="s">
        <v>142</v>
      </c>
      <c r="E379" s="96" t="s">
        <v>537</v>
      </c>
      <c r="F379" s="35">
        <v>240</v>
      </c>
      <c r="G379" s="114">
        <v>1000</v>
      </c>
      <c r="H379" s="114">
        <v>0</v>
      </c>
    </row>
    <row r="380" spans="1:8" s="21" customFormat="1" ht="24" customHeight="1" x14ac:dyDescent="0.25">
      <c r="A380" s="53" t="s">
        <v>260</v>
      </c>
      <c r="B380" s="44">
        <v>961</v>
      </c>
      <c r="C380" s="48" t="s">
        <v>212</v>
      </c>
      <c r="D380" s="48" t="s">
        <v>212</v>
      </c>
      <c r="E380" s="48" t="s">
        <v>271</v>
      </c>
      <c r="F380" s="48" t="s">
        <v>166</v>
      </c>
      <c r="G380" s="115">
        <f>G381+G388</f>
        <v>9218.7960000000003</v>
      </c>
      <c r="H380" s="115">
        <f>H381+H388</f>
        <v>9172.1250000000018</v>
      </c>
    </row>
    <row r="381" spans="1:8" s="21" customFormat="1" ht="51.75" x14ac:dyDescent="0.25">
      <c r="A381" s="42" t="s">
        <v>61</v>
      </c>
      <c r="B381" s="44">
        <v>961</v>
      </c>
      <c r="C381" s="48" t="s">
        <v>212</v>
      </c>
      <c r="D381" s="48" t="s">
        <v>212</v>
      </c>
      <c r="E381" s="41" t="s">
        <v>297</v>
      </c>
      <c r="F381" s="48" t="s">
        <v>166</v>
      </c>
      <c r="G381" s="115">
        <f t="shared" ref="G381:H384" si="45">G382</f>
        <v>9218.7829999999994</v>
      </c>
      <c r="H381" s="115">
        <f t="shared" si="45"/>
        <v>9172.112000000001</v>
      </c>
    </row>
    <row r="382" spans="1:8" s="21" customFormat="1" ht="57.75" customHeight="1" x14ac:dyDescent="0.25">
      <c r="A382" s="100" t="s">
        <v>443</v>
      </c>
      <c r="B382" s="44">
        <v>961</v>
      </c>
      <c r="C382" s="48" t="s">
        <v>212</v>
      </c>
      <c r="D382" s="48" t="s">
        <v>212</v>
      </c>
      <c r="E382" s="48" t="s">
        <v>363</v>
      </c>
      <c r="F382" s="48" t="s">
        <v>166</v>
      </c>
      <c r="G382" s="115">
        <f t="shared" si="45"/>
        <v>9218.7829999999994</v>
      </c>
      <c r="H382" s="115">
        <f t="shared" si="45"/>
        <v>9172.112000000001</v>
      </c>
    </row>
    <row r="383" spans="1:8" s="21" customFormat="1" ht="26.25" x14ac:dyDescent="0.25">
      <c r="A383" s="16" t="s">
        <v>202</v>
      </c>
      <c r="B383" s="37">
        <v>961</v>
      </c>
      <c r="C383" s="39" t="s">
        <v>212</v>
      </c>
      <c r="D383" s="39" t="s">
        <v>212</v>
      </c>
      <c r="E383" s="18" t="s">
        <v>298</v>
      </c>
      <c r="F383" s="39" t="s">
        <v>166</v>
      </c>
      <c r="G383" s="117">
        <f>G384+G386</f>
        <v>9218.7829999999994</v>
      </c>
      <c r="H383" s="117">
        <f>H384+H386</f>
        <v>9172.112000000001</v>
      </c>
    </row>
    <row r="384" spans="1:8" s="21" customFormat="1" ht="51.75" x14ac:dyDescent="0.25">
      <c r="A384" s="6" t="s">
        <v>194</v>
      </c>
      <c r="B384" s="35">
        <v>961</v>
      </c>
      <c r="C384" s="34" t="s">
        <v>212</v>
      </c>
      <c r="D384" s="34" t="s">
        <v>212</v>
      </c>
      <c r="E384" s="8" t="s">
        <v>298</v>
      </c>
      <c r="F384" s="34" t="s">
        <v>195</v>
      </c>
      <c r="G384" s="179">
        <f t="shared" si="45"/>
        <v>9038.7829999999994</v>
      </c>
      <c r="H384" s="179">
        <f t="shared" si="45"/>
        <v>8992.1820000000007</v>
      </c>
    </row>
    <row r="385" spans="1:8" s="21" customFormat="1" ht="26.25" x14ac:dyDescent="0.25">
      <c r="A385" s="6" t="s">
        <v>217</v>
      </c>
      <c r="B385" s="35">
        <v>961</v>
      </c>
      <c r="C385" s="34" t="s">
        <v>212</v>
      </c>
      <c r="D385" s="34" t="s">
        <v>212</v>
      </c>
      <c r="E385" s="8" t="s">
        <v>298</v>
      </c>
      <c r="F385" s="34" t="s">
        <v>216</v>
      </c>
      <c r="G385" s="179">
        <v>9038.7829999999994</v>
      </c>
      <c r="H385" s="179">
        <v>8992.1820000000007</v>
      </c>
    </row>
    <row r="386" spans="1:8" s="21" customFormat="1" ht="26.25" x14ac:dyDescent="0.25">
      <c r="A386" s="6" t="s">
        <v>76</v>
      </c>
      <c r="B386" s="35">
        <v>961</v>
      </c>
      <c r="C386" s="34" t="s">
        <v>212</v>
      </c>
      <c r="D386" s="34" t="s">
        <v>212</v>
      </c>
      <c r="E386" s="8" t="s">
        <v>298</v>
      </c>
      <c r="F386" s="34" t="s">
        <v>191</v>
      </c>
      <c r="G386" s="179">
        <f>G387</f>
        <v>180</v>
      </c>
      <c r="H386" s="179">
        <f>H387</f>
        <v>179.93</v>
      </c>
    </row>
    <row r="387" spans="1:8" s="21" customFormat="1" ht="26.25" x14ac:dyDescent="0.25">
      <c r="A387" s="33" t="s">
        <v>218</v>
      </c>
      <c r="B387" s="35">
        <v>961</v>
      </c>
      <c r="C387" s="34" t="s">
        <v>212</v>
      </c>
      <c r="D387" s="34" t="s">
        <v>212</v>
      </c>
      <c r="E387" s="8" t="s">
        <v>298</v>
      </c>
      <c r="F387" s="35">
        <v>240</v>
      </c>
      <c r="G387" s="179">
        <v>180</v>
      </c>
      <c r="H387" s="179">
        <v>179.93</v>
      </c>
    </row>
    <row r="388" spans="1:8" s="21" customFormat="1" ht="26.25" x14ac:dyDescent="0.25">
      <c r="A388" s="42" t="s">
        <v>253</v>
      </c>
      <c r="B388" s="43">
        <v>961</v>
      </c>
      <c r="C388" s="41" t="s">
        <v>212</v>
      </c>
      <c r="D388" s="41" t="s">
        <v>212</v>
      </c>
      <c r="E388" s="41" t="s">
        <v>299</v>
      </c>
      <c r="F388" s="41" t="s">
        <v>166</v>
      </c>
      <c r="G388" s="116">
        <f>G390</f>
        <v>1.2999999999999999E-2</v>
      </c>
      <c r="H388" s="116">
        <f>H390</f>
        <v>1.2999999999999999E-2</v>
      </c>
    </row>
    <row r="389" spans="1:8" s="21" customFormat="1" ht="26.25" x14ac:dyDescent="0.25">
      <c r="A389" s="6" t="s">
        <v>364</v>
      </c>
      <c r="B389" s="35">
        <v>961</v>
      </c>
      <c r="C389" s="34" t="s">
        <v>212</v>
      </c>
      <c r="D389" s="34" t="s">
        <v>212</v>
      </c>
      <c r="E389" s="34" t="s">
        <v>300</v>
      </c>
      <c r="F389" s="34" t="s">
        <v>166</v>
      </c>
      <c r="G389" s="114">
        <f>G390</f>
        <v>1.2999999999999999E-2</v>
      </c>
      <c r="H389" s="114">
        <f>H390</f>
        <v>1.2999999999999999E-2</v>
      </c>
    </row>
    <row r="390" spans="1:8" s="21" customFormat="1" ht="39.75" customHeight="1" x14ac:dyDescent="0.25">
      <c r="A390" s="38" t="s">
        <v>211</v>
      </c>
      <c r="B390" s="37">
        <v>961</v>
      </c>
      <c r="C390" s="39" t="s">
        <v>212</v>
      </c>
      <c r="D390" s="18" t="s">
        <v>212</v>
      </c>
      <c r="E390" s="39" t="s">
        <v>301</v>
      </c>
      <c r="F390" s="39" t="s">
        <v>166</v>
      </c>
      <c r="G390" s="117">
        <f>G391+G393</f>
        <v>1.2999999999999999E-2</v>
      </c>
      <c r="H390" s="117">
        <f>H391+H393</f>
        <v>1.2999999999999999E-2</v>
      </c>
    </row>
    <row r="391" spans="1:8" s="21" customFormat="1" ht="26.25" x14ac:dyDescent="0.25">
      <c r="A391" s="6" t="s">
        <v>76</v>
      </c>
      <c r="B391" s="35">
        <v>961</v>
      </c>
      <c r="C391" s="34" t="s">
        <v>212</v>
      </c>
      <c r="D391" s="8" t="s">
        <v>212</v>
      </c>
      <c r="E391" s="34" t="s">
        <v>301</v>
      </c>
      <c r="F391" s="34" t="s">
        <v>191</v>
      </c>
      <c r="G391" s="114">
        <f>G392</f>
        <v>1.2999999999999999E-2</v>
      </c>
      <c r="H391" s="114">
        <f>H392</f>
        <v>1.2999999999999999E-2</v>
      </c>
    </row>
    <row r="392" spans="1:8" s="21" customFormat="1" ht="26.25" x14ac:dyDescent="0.25">
      <c r="A392" s="33" t="s">
        <v>218</v>
      </c>
      <c r="B392" s="35">
        <v>961</v>
      </c>
      <c r="C392" s="34" t="s">
        <v>212</v>
      </c>
      <c r="D392" s="8" t="s">
        <v>212</v>
      </c>
      <c r="E392" s="34" t="s">
        <v>301</v>
      </c>
      <c r="F392" s="35">
        <v>240</v>
      </c>
      <c r="G392" s="114">
        <v>1.2999999999999999E-2</v>
      </c>
      <c r="H392" s="114">
        <v>1.2999999999999999E-2</v>
      </c>
    </row>
    <row r="393" spans="1:8" s="21" customFormat="1" ht="26.25" hidden="1" x14ac:dyDescent="0.25">
      <c r="A393" s="6" t="s">
        <v>76</v>
      </c>
      <c r="B393" s="35">
        <v>961</v>
      </c>
      <c r="C393" s="34" t="s">
        <v>212</v>
      </c>
      <c r="D393" s="8" t="s">
        <v>212</v>
      </c>
      <c r="E393" s="34" t="s">
        <v>301</v>
      </c>
      <c r="F393" s="35">
        <v>200</v>
      </c>
      <c r="G393" s="114">
        <f>G394</f>
        <v>0</v>
      </c>
      <c r="H393" s="102"/>
    </row>
    <row r="394" spans="1:8" s="21" customFormat="1" ht="26.25" hidden="1" x14ac:dyDescent="0.25">
      <c r="A394" s="6" t="s">
        <v>218</v>
      </c>
      <c r="B394" s="7">
        <v>961</v>
      </c>
      <c r="C394" s="34" t="s">
        <v>212</v>
      </c>
      <c r="D394" s="8" t="s">
        <v>212</v>
      </c>
      <c r="E394" s="34" t="s">
        <v>301</v>
      </c>
      <c r="F394" s="7">
        <v>240</v>
      </c>
      <c r="G394" s="110">
        <v>0</v>
      </c>
      <c r="H394" s="102"/>
    </row>
    <row r="395" spans="1:8" x14ac:dyDescent="0.2">
      <c r="A395" s="4" t="s">
        <v>161</v>
      </c>
      <c r="B395" s="9">
        <v>961</v>
      </c>
      <c r="C395" s="9">
        <v>10</v>
      </c>
      <c r="D395" s="5" t="s">
        <v>137</v>
      </c>
      <c r="E395" s="5" t="s">
        <v>287</v>
      </c>
      <c r="F395" s="5" t="s">
        <v>166</v>
      </c>
      <c r="G395" s="111">
        <f>G396+G416+G402</f>
        <v>198137.65100000001</v>
      </c>
      <c r="H395" s="111">
        <f>H396+H416+H402</f>
        <v>195942.82800000001</v>
      </c>
    </row>
    <row r="396" spans="1:8" ht="13.5" x14ac:dyDescent="0.25">
      <c r="A396" s="13" t="s">
        <v>162</v>
      </c>
      <c r="B396" s="14">
        <v>961</v>
      </c>
      <c r="C396" s="14">
        <v>10</v>
      </c>
      <c r="D396" s="15" t="s">
        <v>136</v>
      </c>
      <c r="E396" s="15" t="s">
        <v>287</v>
      </c>
      <c r="F396" s="15" t="s">
        <v>166</v>
      </c>
      <c r="G396" s="112">
        <f>G397</f>
        <v>3107.8359999999998</v>
      </c>
      <c r="H396" s="112">
        <f>H397</f>
        <v>3101.9319999999998</v>
      </c>
    </row>
    <row r="397" spans="1:8" ht="25.5" x14ac:dyDescent="0.2">
      <c r="A397" s="6" t="s">
        <v>253</v>
      </c>
      <c r="B397" s="7">
        <v>961</v>
      </c>
      <c r="C397" s="7">
        <v>10</v>
      </c>
      <c r="D397" s="8" t="s">
        <v>136</v>
      </c>
      <c r="E397" s="88" t="s">
        <v>280</v>
      </c>
      <c r="F397" s="8" t="s">
        <v>166</v>
      </c>
      <c r="G397" s="110">
        <f t="shared" ref="G397:H400" si="46">G398</f>
        <v>3107.8359999999998</v>
      </c>
      <c r="H397" s="110">
        <f t="shared" si="46"/>
        <v>3101.9319999999998</v>
      </c>
    </row>
    <row r="398" spans="1:8" ht="25.5" x14ac:dyDescent="0.2">
      <c r="A398" s="6" t="s">
        <v>364</v>
      </c>
      <c r="B398" s="7">
        <v>961</v>
      </c>
      <c r="C398" s="7">
        <v>10</v>
      </c>
      <c r="D398" s="8" t="s">
        <v>136</v>
      </c>
      <c r="E398" s="88" t="s">
        <v>281</v>
      </c>
      <c r="F398" s="8" t="s">
        <v>166</v>
      </c>
      <c r="G398" s="110">
        <f t="shared" si="46"/>
        <v>3107.8359999999998</v>
      </c>
      <c r="H398" s="110">
        <f t="shared" si="46"/>
        <v>3101.9319999999998</v>
      </c>
    </row>
    <row r="399" spans="1:8" s="19" customFormat="1" ht="42.75" customHeight="1" x14ac:dyDescent="0.2">
      <c r="A399" s="16" t="s">
        <v>204</v>
      </c>
      <c r="B399" s="17">
        <v>961</v>
      </c>
      <c r="C399" s="17">
        <v>10</v>
      </c>
      <c r="D399" s="18" t="s">
        <v>136</v>
      </c>
      <c r="E399" s="89" t="s">
        <v>302</v>
      </c>
      <c r="F399" s="18" t="s">
        <v>166</v>
      </c>
      <c r="G399" s="113">
        <f t="shared" si="46"/>
        <v>3107.8359999999998</v>
      </c>
      <c r="H399" s="113">
        <f t="shared" si="46"/>
        <v>3101.9319999999998</v>
      </c>
    </row>
    <row r="400" spans="1:8" ht="15.75" customHeight="1" x14ac:dyDescent="0.2">
      <c r="A400" s="6" t="s">
        <v>196</v>
      </c>
      <c r="B400" s="7">
        <v>961</v>
      </c>
      <c r="C400" s="7">
        <v>10</v>
      </c>
      <c r="D400" s="8" t="s">
        <v>136</v>
      </c>
      <c r="E400" s="88" t="s">
        <v>302</v>
      </c>
      <c r="F400" s="8" t="s">
        <v>197</v>
      </c>
      <c r="G400" s="110">
        <f t="shared" si="46"/>
        <v>3107.8359999999998</v>
      </c>
      <c r="H400" s="110">
        <f t="shared" si="46"/>
        <v>3101.9319999999998</v>
      </c>
    </row>
    <row r="401" spans="1:8" ht="15.75" customHeight="1" x14ac:dyDescent="0.2">
      <c r="A401" s="6" t="s">
        <v>226</v>
      </c>
      <c r="B401" s="7">
        <v>961</v>
      </c>
      <c r="C401" s="7">
        <v>10</v>
      </c>
      <c r="D401" s="8" t="s">
        <v>136</v>
      </c>
      <c r="E401" s="88" t="s">
        <v>302</v>
      </c>
      <c r="F401" s="7">
        <v>310</v>
      </c>
      <c r="G401" s="179">
        <v>3107.8359999999998</v>
      </c>
      <c r="H401" s="49">
        <v>3101.9319999999998</v>
      </c>
    </row>
    <row r="402" spans="1:8" ht="15.75" customHeight="1" x14ac:dyDescent="0.2">
      <c r="A402" s="42" t="s">
        <v>419</v>
      </c>
      <c r="B402" s="43">
        <v>961</v>
      </c>
      <c r="C402" s="43">
        <v>10</v>
      </c>
      <c r="D402" s="41" t="s">
        <v>142</v>
      </c>
      <c r="E402" s="195" t="s">
        <v>287</v>
      </c>
      <c r="F402" s="43" t="s">
        <v>166</v>
      </c>
      <c r="G402" s="116">
        <f>G403+G408</f>
        <v>10318.27</v>
      </c>
      <c r="H402" s="116">
        <f>H403+H408</f>
        <v>9053.6020000000008</v>
      </c>
    </row>
    <row r="403" spans="1:8" ht="63" customHeight="1" x14ac:dyDescent="0.2">
      <c r="A403" s="42" t="s">
        <v>19</v>
      </c>
      <c r="B403" s="43">
        <v>961</v>
      </c>
      <c r="C403" s="43">
        <v>10</v>
      </c>
      <c r="D403" s="41" t="s">
        <v>142</v>
      </c>
      <c r="E403" s="195" t="s">
        <v>348</v>
      </c>
      <c r="F403" s="43" t="s">
        <v>166</v>
      </c>
      <c r="G403" s="116">
        <f t="shared" ref="G403:H406" si="47">G404</f>
        <v>758</v>
      </c>
      <c r="H403" s="116">
        <f t="shared" si="47"/>
        <v>758</v>
      </c>
    </row>
    <row r="404" spans="1:8" ht="53.25" customHeight="1" x14ac:dyDescent="0.2">
      <c r="A404" s="42" t="s">
        <v>448</v>
      </c>
      <c r="B404" s="43">
        <v>961</v>
      </c>
      <c r="C404" s="43">
        <v>10</v>
      </c>
      <c r="D404" s="41" t="s">
        <v>142</v>
      </c>
      <c r="E404" s="195" t="s">
        <v>449</v>
      </c>
      <c r="F404" s="43" t="s">
        <v>166</v>
      </c>
      <c r="G404" s="116">
        <f t="shared" si="47"/>
        <v>758</v>
      </c>
      <c r="H404" s="116">
        <f t="shared" si="47"/>
        <v>758</v>
      </c>
    </row>
    <row r="405" spans="1:8" ht="51" customHeight="1" x14ac:dyDescent="0.2">
      <c r="A405" s="38" t="s">
        <v>505</v>
      </c>
      <c r="B405" s="37">
        <v>961</v>
      </c>
      <c r="C405" s="37">
        <v>10</v>
      </c>
      <c r="D405" s="39" t="s">
        <v>142</v>
      </c>
      <c r="E405" s="108" t="s">
        <v>450</v>
      </c>
      <c r="F405" s="37" t="s">
        <v>166</v>
      </c>
      <c r="G405" s="117">
        <f t="shared" si="47"/>
        <v>758</v>
      </c>
      <c r="H405" s="117">
        <f t="shared" si="47"/>
        <v>758</v>
      </c>
    </row>
    <row r="406" spans="1:8" ht="15.75" customHeight="1" x14ac:dyDescent="0.2">
      <c r="A406" s="33" t="s">
        <v>196</v>
      </c>
      <c r="B406" s="35">
        <v>961</v>
      </c>
      <c r="C406" s="35">
        <v>10</v>
      </c>
      <c r="D406" s="34" t="s">
        <v>142</v>
      </c>
      <c r="E406" s="96" t="s">
        <v>450</v>
      </c>
      <c r="F406" s="35" t="s">
        <v>197</v>
      </c>
      <c r="G406" s="114">
        <f t="shared" si="47"/>
        <v>758</v>
      </c>
      <c r="H406" s="114">
        <f t="shared" si="47"/>
        <v>758</v>
      </c>
    </row>
    <row r="407" spans="1:8" ht="26.25" customHeight="1" x14ac:dyDescent="0.2">
      <c r="A407" s="33" t="s">
        <v>411</v>
      </c>
      <c r="B407" s="35">
        <v>961</v>
      </c>
      <c r="C407" s="35">
        <v>10</v>
      </c>
      <c r="D407" s="34" t="s">
        <v>142</v>
      </c>
      <c r="E407" s="96" t="s">
        <v>450</v>
      </c>
      <c r="F407" s="35">
        <v>320</v>
      </c>
      <c r="G407" s="114">
        <v>758</v>
      </c>
      <c r="H407" s="114">
        <v>758</v>
      </c>
    </row>
    <row r="408" spans="1:8" ht="26.25" customHeight="1" x14ac:dyDescent="0.2">
      <c r="A408" s="33" t="s">
        <v>253</v>
      </c>
      <c r="B408" s="35">
        <v>961</v>
      </c>
      <c r="C408" s="35">
        <v>10</v>
      </c>
      <c r="D408" s="34" t="s">
        <v>142</v>
      </c>
      <c r="E408" s="96" t="s">
        <v>280</v>
      </c>
      <c r="F408" s="35" t="s">
        <v>166</v>
      </c>
      <c r="G408" s="114">
        <f>G409</f>
        <v>9560.27</v>
      </c>
      <c r="H408" s="114">
        <f>H409</f>
        <v>8295.6020000000008</v>
      </c>
    </row>
    <row r="409" spans="1:8" ht="27" customHeight="1" x14ac:dyDescent="0.2">
      <c r="A409" s="33" t="s">
        <v>364</v>
      </c>
      <c r="B409" s="35">
        <v>961</v>
      </c>
      <c r="C409" s="35">
        <v>10</v>
      </c>
      <c r="D409" s="34" t="s">
        <v>142</v>
      </c>
      <c r="E409" s="96" t="s">
        <v>281</v>
      </c>
      <c r="F409" s="35" t="s">
        <v>166</v>
      </c>
      <c r="G409" s="114">
        <f>G410+G413</f>
        <v>9560.27</v>
      </c>
      <c r="H409" s="114">
        <f>H410+H413</f>
        <v>8295.6020000000008</v>
      </c>
    </row>
    <row r="410" spans="1:8" ht="174" customHeight="1" x14ac:dyDescent="0.2">
      <c r="A410" s="206" t="s">
        <v>569</v>
      </c>
      <c r="B410" s="37">
        <v>961</v>
      </c>
      <c r="C410" s="37">
        <v>10</v>
      </c>
      <c r="D410" s="39" t="s">
        <v>142</v>
      </c>
      <c r="E410" s="108" t="s">
        <v>476</v>
      </c>
      <c r="F410" s="37" t="s">
        <v>166</v>
      </c>
      <c r="G410" s="117">
        <f>G411</f>
        <v>3299.27</v>
      </c>
      <c r="H410" s="117">
        <f>H411</f>
        <v>3299.27</v>
      </c>
    </row>
    <row r="411" spans="1:8" ht="15.75" customHeight="1" x14ac:dyDescent="0.2">
      <c r="A411" s="33" t="s">
        <v>196</v>
      </c>
      <c r="B411" s="35">
        <v>961</v>
      </c>
      <c r="C411" s="35">
        <v>10</v>
      </c>
      <c r="D411" s="34" t="s">
        <v>142</v>
      </c>
      <c r="E411" s="96" t="s">
        <v>476</v>
      </c>
      <c r="F411" s="35" t="s">
        <v>197</v>
      </c>
      <c r="G411" s="114">
        <f>G412</f>
        <v>3299.27</v>
      </c>
      <c r="H411" s="114">
        <f>H412</f>
        <v>3299.27</v>
      </c>
    </row>
    <row r="412" spans="1:8" ht="33" customHeight="1" x14ac:dyDescent="0.2">
      <c r="A412" s="33" t="s">
        <v>411</v>
      </c>
      <c r="B412" s="35">
        <v>961</v>
      </c>
      <c r="C412" s="35">
        <v>10</v>
      </c>
      <c r="D412" s="34" t="s">
        <v>142</v>
      </c>
      <c r="E412" s="96" t="s">
        <v>476</v>
      </c>
      <c r="F412" s="35">
        <v>320</v>
      </c>
      <c r="G412" s="114">
        <v>3299.27</v>
      </c>
      <c r="H412" s="110">
        <v>3299.27</v>
      </c>
    </row>
    <row r="413" spans="1:8" ht="43.5" customHeight="1" x14ac:dyDescent="0.2">
      <c r="A413" s="38" t="s">
        <v>506</v>
      </c>
      <c r="B413" s="37">
        <v>961</v>
      </c>
      <c r="C413" s="37">
        <v>10</v>
      </c>
      <c r="D413" s="39" t="s">
        <v>142</v>
      </c>
      <c r="E413" s="108" t="s">
        <v>507</v>
      </c>
      <c r="F413" s="37" t="s">
        <v>166</v>
      </c>
      <c r="G413" s="117">
        <f>G414</f>
        <v>6261</v>
      </c>
      <c r="H413" s="117">
        <f>H414</f>
        <v>4996.3320000000003</v>
      </c>
    </row>
    <row r="414" spans="1:8" ht="15.75" customHeight="1" x14ac:dyDescent="0.2">
      <c r="A414" s="33" t="s">
        <v>196</v>
      </c>
      <c r="B414" s="35">
        <v>961</v>
      </c>
      <c r="C414" s="35">
        <v>10</v>
      </c>
      <c r="D414" s="34" t="s">
        <v>142</v>
      </c>
      <c r="E414" s="96" t="s">
        <v>507</v>
      </c>
      <c r="F414" s="35">
        <v>300</v>
      </c>
      <c r="G414" s="114">
        <f>G415</f>
        <v>6261</v>
      </c>
      <c r="H414" s="114">
        <f>H415</f>
        <v>4996.3320000000003</v>
      </c>
    </row>
    <row r="415" spans="1:8" ht="29.25" customHeight="1" x14ac:dyDescent="0.2">
      <c r="A415" s="33" t="s">
        <v>411</v>
      </c>
      <c r="B415" s="35">
        <v>961</v>
      </c>
      <c r="C415" s="35">
        <v>10</v>
      </c>
      <c r="D415" s="34" t="s">
        <v>142</v>
      </c>
      <c r="E415" s="96" t="s">
        <v>507</v>
      </c>
      <c r="F415" s="35">
        <v>320</v>
      </c>
      <c r="G415" s="114">
        <v>6261</v>
      </c>
      <c r="H415" s="49">
        <v>4996.3320000000003</v>
      </c>
    </row>
    <row r="416" spans="1:8" ht="13.5" x14ac:dyDescent="0.25">
      <c r="A416" s="74" t="s">
        <v>178</v>
      </c>
      <c r="B416" s="44">
        <v>961</v>
      </c>
      <c r="C416" s="44">
        <v>10</v>
      </c>
      <c r="D416" s="48" t="s">
        <v>144</v>
      </c>
      <c r="E416" s="48" t="s">
        <v>287</v>
      </c>
      <c r="F416" s="48" t="s">
        <v>166</v>
      </c>
      <c r="G416" s="154">
        <f>G425+G417</f>
        <v>184711.54500000001</v>
      </c>
      <c r="H416" s="191">
        <f>H425+H417</f>
        <v>183787.29399999999</v>
      </c>
    </row>
    <row r="417" spans="1:8" ht="40.5" x14ac:dyDescent="0.25">
      <c r="A417" s="74" t="s">
        <v>490</v>
      </c>
      <c r="B417" s="44">
        <v>961</v>
      </c>
      <c r="C417" s="44">
        <v>10</v>
      </c>
      <c r="D417" s="48" t="s">
        <v>144</v>
      </c>
      <c r="E417" s="48" t="s">
        <v>293</v>
      </c>
      <c r="F417" s="48" t="s">
        <v>166</v>
      </c>
      <c r="G417" s="115">
        <f>G418</f>
        <v>1275</v>
      </c>
      <c r="H417" s="115">
        <f>H418</f>
        <v>850</v>
      </c>
    </row>
    <row r="418" spans="1:8" ht="67.5" x14ac:dyDescent="0.25">
      <c r="A418" s="74" t="s">
        <v>122</v>
      </c>
      <c r="B418" s="44">
        <v>961</v>
      </c>
      <c r="C418" s="44">
        <v>10</v>
      </c>
      <c r="D418" s="48" t="s">
        <v>144</v>
      </c>
      <c r="E418" s="48" t="s">
        <v>354</v>
      </c>
      <c r="F418" s="48" t="s">
        <v>166</v>
      </c>
      <c r="G418" s="115">
        <f>G419+G422</f>
        <v>1275</v>
      </c>
      <c r="H418" s="115">
        <f>H419+H422</f>
        <v>850</v>
      </c>
    </row>
    <row r="419" spans="1:8" ht="63.75" x14ac:dyDescent="0.2">
      <c r="A419" s="38" t="s">
        <v>508</v>
      </c>
      <c r="B419" s="37">
        <v>961</v>
      </c>
      <c r="C419" s="37">
        <v>10</v>
      </c>
      <c r="D419" s="39" t="s">
        <v>144</v>
      </c>
      <c r="E419" s="39" t="s">
        <v>509</v>
      </c>
      <c r="F419" s="39" t="s">
        <v>166</v>
      </c>
      <c r="G419" s="117">
        <f>G420</f>
        <v>595</v>
      </c>
      <c r="H419" s="117">
        <f>H420</f>
        <v>425</v>
      </c>
    </row>
    <row r="420" spans="1:8" x14ac:dyDescent="0.2">
      <c r="A420" s="33" t="s">
        <v>196</v>
      </c>
      <c r="B420" s="35">
        <v>961</v>
      </c>
      <c r="C420" s="35">
        <v>10</v>
      </c>
      <c r="D420" s="34" t="s">
        <v>144</v>
      </c>
      <c r="E420" s="34" t="s">
        <v>509</v>
      </c>
      <c r="F420" s="34">
        <v>300</v>
      </c>
      <c r="G420" s="114">
        <f>G421</f>
        <v>595</v>
      </c>
      <c r="H420" s="114">
        <f>H421</f>
        <v>425</v>
      </c>
    </row>
    <row r="421" spans="1:8" ht="25.5" x14ac:dyDescent="0.2">
      <c r="A421" s="33" t="s">
        <v>411</v>
      </c>
      <c r="B421" s="35">
        <v>961</v>
      </c>
      <c r="C421" s="35">
        <v>10</v>
      </c>
      <c r="D421" s="34" t="s">
        <v>144</v>
      </c>
      <c r="E421" s="34" t="s">
        <v>509</v>
      </c>
      <c r="F421" s="34">
        <v>320</v>
      </c>
      <c r="G421" s="114">
        <v>595</v>
      </c>
      <c r="H421" s="114">
        <v>425</v>
      </c>
    </row>
    <row r="422" spans="1:8" ht="63.75" x14ac:dyDescent="0.2">
      <c r="A422" s="38" t="s">
        <v>510</v>
      </c>
      <c r="B422" s="37">
        <v>961</v>
      </c>
      <c r="C422" s="37">
        <v>10</v>
      </c>
      <c r="D422" s="39" t="s">
        <v>144</v>
      </c>
      <c r="E422" s="39" t="s">
        <v>511</v>
      </c>
      <c r="F422" s="39" t="s">
        <v>166</v>
      </c>
      <c r="G422" s="117">
        <f>G423</f>
        <v>680</v>
      </c>
      <c r="H422" s="117">
        <f>H423</f>
        <v>425</v>
      </c>
    </row>
    <row r="423" spans="1:8" x14ac:dyDescent="0.2">
      <c r="A423" s="33" t="s">
        <v>196</v>
      </c>
      <c r="B423" s="35">
        <v>961</v>
      </c>
      <c r="C423" s="35">
        <v>10</v>
      </c>
      <c r="D423" s="34" t="s">
        <v>144</v>
      </c>
      <c r="E423" s="34" t="s">
        <v>511</v>
      </c>
      <c r="F423" s="34">
        <v>300</v>
      </c>
      <c r="G423" s="114">
        <f>G424</f>
        <v>680</v>
      </c>
      <c r="H423" s="114">
        <f>H424</f>
        <v>425</v>
      </c>
    </row>
    <row r="424" spans="1:8" ht="25.5" x14ac:dyDescent="0.2">
      <c r="A424" s="33" t="s">
        <v>411</v>
      </c>
      <c r="B424" s="35">
        <v>961</v>
      </c>
      <c r="C424" s="35">
        <v>10</v>
      </c>
      <c r="D424" s="34" t="s">
        <v>144</v>
      </c>
      <c r="E424" s="34" t="s">
        <v>511</v>
      </c>
      <c r="F424" s="34">
        <v>320</v>
      </c>
      <c r="G424" s="114">
        <v>680</v>
      </c>
      <c r="H424" s="114">
        <v>425</v>
      </c>
    </row>
    <row r="425" spans="1:8" ht="25.5" x14ac:dyDescent="0.2">
      <c r="A425" s="33" t="s">
        <v>253</v>
      </c>
      <c r="B425" s="35">
        <v>961</v>
      </c>
      <c r="C425" s="35">
        <v>10</v>
      </c>
      <c r="D425" s="34" t="s">
        <v>144</v>
      </c>
      <c r="E425" s="96" t="s">
        <v>280</v>
      </c>
      <c r="F425" s="34" t="s">
        <v>166</v>
      </c>
      <c r="G425" s="114">
        <f t="shared" ref="G425:H425" si="48">G426</f>
        <v>183436.54500000001</v>
      </c>
      <c r="H425" s="114">
        <f t="shared" si="48"/>
        <v>182937.29399999999</v>
      </c>
    </row>
    <row r="426" spans="1:8" ht="25.5" x14ac:dyDescent="0.2">
      <c r="A426" s="143" t="s">
        <v>364</v>
      </c>
      <c r="B426" s="144">
        <v>961</v>
      </c>
      <c r="C426" s="144">
        <v>10</v>
      </c>
      <c r="D426" s="145" t="s">
        <v>144</v>
      </c>
      <c r="E426" s="159" t="s">
        <v>281</v>
      </c>
      <c r="F426" s="145" t="s">
        <v>166</v>
      </c>
      <c r="G426" s="147">
        <f>G427+G436+G433</f>
        <v>183436.54500000001</v>
      </c>
      <c r="H426" s="179">
        <f>H427+H436+H433</f>
        <v>182937.29399999999</v>
      </c>
    </row>
    <row r="427" spans="1:8" s="19" customFormat="1" ht="51" x14ac:dyDescent="0.2">
      <c r="A427" s="16" t="s">
        <v>110</v>
      </c>
      <c r="B427" s="37">
        <v>961</v>
      </c>
      <c r="C427" s="37">
        <v>10</v>
      </c>
      <c r="D427" s="39" t="s">
        <v>144</v>
      </c>
      <c r="E427" s="88" t="s">
        <v>111</v>
      </c>
      <c r="F427" s="39" t="s">
        <v>166</v>
      </c>
      <c r="G427" s="142">
        <f>G430+G428</f>
        <v>32057.289000000001</v>
      </c>
      <c r="H427" s="178">
        <f>H430+H428</f>
        <v>31559.987000000001</v>
      </c>
    </row>
    <row r="428" spans="1:8" s="19" customFormat="1" ht="25.5" x14ac:dyDescent="0.2">
      <c r="A428" s="6" t="s">
        <v>76</v>
      </c>
      <c r="B428" s="35">
        <v>961</v>
      </c>
      <c r="C428" s="35">
        <v>10</v>
      </c>
      <c r="D428" s="34" t="s">
        <v>144</v>
      </c>
      <c r="E428" s="88" t="s">
        <v>111</v>
      </c>
      <c r="F428" s="8" t="s">
        <v>191</v>
      </c>
      <c r="G428" s="137">
        <f>G429</f>
        <v>563</v>
      </c>
      <c r="H428" s="137">
        <f>H429</f>
        <v>481.36</v>
      </c>
    </row>
    <row r="429" spans="1:8" s="19" customFormat="1" ht="25.5" x14ac:dyDescent="0.2">
      <c r="A429" s="6" t="s">
        <v>218</v>
      </c>
      <c r="B429" s="35">
        <v>961</v>
      </c>
      <c r="C429" s="35">
        <v>10</v>
      </c>
      <c r="D429" s="34" t="s">
        <v>144</v>
      </c>
      <c r="E429" s="88" t="s">
        <v>111</v>
      </c>
      <c r="F429" s="8" t="s">
        <v>219</v>
      </c>
      <c r="G429" s="137">
        <v>563</v>
      </c>
      <c r="H429" s="137">
        <v>481.36</v>
      </c>
    </row>
    <row r="430" spans="1:8" x14ac:dyDescent="0.2">
      <c r="A430" s="6" t="s">
        <v>196</v>
      </c>
      <c r="B430" s="35">
        <v>961</v>
      </c>
      <c r="C430" s="35">
        <v>10</v>
      </c>
      <c r="D430" s="34" t="s">
        <v>144</v>
      </c>
      <c r="E430" s="88" t="s">
        <v>111</v>
      </c>
      <c r="F430" s="35">
        <v>300</v>
      </c>
      <c r="G430" s="114">
        <f>G431+G432</f>
        <v>31494.289000000001</v>
      </c>
      <c r="H430" s="114">
        <f>H431+H432</f>
        <v>31078.627</v>
      </c>
    </row>
    <row r="431" spans="1:8" x14ac:dyDescent="0.2">
      <c r="A431" s="6" t="s">
        <v>226</v>
      </c>
      <c r="B431" s="35">
        <v>961</v>
      </c>
      <c r="C431" s="35">
        <v>10</v>
      </c>
      <c r="D431" s="34" t="s">
        <v>144</v>
      </c>
      <c r="E431" s="88" t="s">
        <v>111</v>
      </c>
      <c r="F431" s="35">
        <v>310</v>
      </c>
      <c r="G431" s="137">
        <v>25965.625</v>
      </c>
      <c r="H431" s="49">
        <v>25769.657999999999</v>
      </c>
    </row>
    <row r="432" spans="1:8" ht="25.5" x14ac:dyDescent="0.2">
      <c r="A432" s="173" t="s">
        <v>411</v>
      </c>
      <c r="B432" s="35">
        <v>961</v>
      </c>
      <c r="C432" s="35">
        <v>10</v>
      </c>
      <c r="D432" s="34" t="s">
        <v>144</v>
      </c>
      <c r="E432" s="88" t="s">
        <v>111</v>
      </c>
      <c r="F432" s="35">
        <v>320</v>
      </c>
      <c r="G432" s="137">
        <v>5528.6639999999998</v>
      </c>
      <c r="H432" s="49">
        <v>5308.9690000000001</v>
      </c>
    </row>
    <row r="433" spans="1:8" ht="52.5" customHeight="1" x14ac:dyDescent="0.2">
      <c r="A433" s="138" t="s">
        <v>27</v>
      </c>
      <c r="B433" s="139">
        <v>961</v>
      </c>
      <c r="C433" s="139">
        <v>10</v>
      </c>
      <c r="D433" s="140" t="s">
        <v>144</v>
      </c>
      <c r="E433" s="162" t="s">
        <v>26</v>
      </c>
      <c r="F433" s="140" t="s">
        <v>166</v>
      </c>
      <c r="G433" s="216">
        <f t="shared" ref="G433:H434" si="49">G434</f>
        <v>133904.55600000001</v>
      </c>
      <c r="H433" s="216">
        <f t="shared" si="49"/>
        <v>133902.60699999999</v>
      </c>
    </row>
    <row r="434" spans="1:8" ht="25.5" x14ac:dyDescent="0.2">
      <c r="A434" s="143" t="s">
        <v>265</v>
      </c>
      <c r="B434" s="144">
        <v>961</v>
      </c>
      <c r="C434" s="144">
        <v>10</v>
      </c>
      <c r="D434" s="145" t="s">
        <v>144</v>
      </c>
      <c r="E434" s="159" t="s">
        <v>26</v>
      </c>
      <c r="F434" s="144">
        <v>400</v>
      </c>
      <c r="G434" s="188">
        <f t="shared" si="49"/>
        <v>133904.55600000001</v>
      </c>
      <c r="H434" s="188">
        <f t="shared" si="49"/>
        <v>133902.60699999999</v>
      </c>
    </row>
    <row r="435" spans="1:8" x14ac:dyDescent="0.2">
      <c r="A435" s="143" t="s">
        <v>268</v>
      </c>
      <c r="B435" s="144">
        <v>961</v>
      </c>
      <c r="C435" s="144">
        <v>10</v>
      </c>
      <c r="D435" s="145" t="s">
        <v>144</v>
      </c>
      <c r="E435" s="159" t="s">
        <v>26</v>
      </c>
      <c r="F435" s="144">
        <v>410</v>
      </c>
      <c r="G435" s="188">
        <f>129279.78+4624.776</f>
        <v>133904.55600000001</v>
      </c>
      <c r="H435" s="49">
        <v>133902.60699999999</v>
      </c>
    </row>
    <row r="436" spans="1:8" s="19" customFormat="1" ht="52.5" customHeight="1" x14ac:dyDescent="0.2">
      <c r="A436" s="138" t="s">
        <v>25</v>
      </c>
      <c r="B436" s="139">
        <v>961</v>
      </c>
      <c r="C436" s="139">
        <v>10</v>
      </c>
      <c r="D436" s="140" t="s">
        <v>144</v>
      </c>
      <c r="E436" s="162" t="s">
        <v>85</v>
      </c>
      <c r="F436" s="140" t="s">
        <v>166</v>
      </c>
      <c r="G436" s="142">
        <f>G437+G439</f>
        <v>17474.7</v>
      </c>
      <c r="H436" s="178">
        <f>H437+H439</f>
        <v>17474.7</v>
      </c>
    </row>
    <row r="437" spans="1:8" s="19" customFormat="1" ht="45.75" hidden="1" customHeight="1" x14ac:dyDescent="0.2">
      <c r="A437" s="143" t="s">
        <v>76</v>
      </c>
      <c r="B437" s="144">
        <v>961</v>
      </c>
      <c r="C437" s="144">
        <v>10</v>
      </c>
      <c r="D437" s="145" t="s">
        <v>144</v>
      </c>
      <c r="E437" s="159" t="s">
        <v>85</v>
      </c>
      <c r="F437" s="145" t="s">
        <v>191</v>
      </c>
      <c r="G437" s="147">
        <f>G438</f>
        <v>0</v>
      </c>
      <c r="H437" s="213"/>
    </row>
    <row r="438" spans="1:8" s="19" customFormat="1" ht="45.75" hidden="1" customHeight="1" x14ac:dyDescent="0.2">
      <c r="A438" s="143" t="s">
        <v>218</v>
      </c>
      <c r="B438" s="144">
        <v>961</v>
      </c>
      <c r="C438" s="144">
        <v>10</v>
      </c>
      <c r="D438" s="145" t="s">
        <v>144</v>
      </c>
      <c r="E438" s="159" t="s">
        <v>85</v>
      </c>
      <c r="F438" s="145" t="s">
        <v>219</v>
      </c>
      <c r="G438" s="147">
        <v>0</v>
      </c>
      <c r="H438" s="213"/>
    </row>
    <row r="439" spans="1:8" ht="25.5" x14ac:dyDescent="0.2">
      <c r="A439" s="143" t="s">
        <v>265</v>
      </c>
      <c r="B439" s="144">
        <v>961</v>
      </c>
      <c r="C439" s="144">
        <v>10</v>
      </c>
      <c r="D439" s="145" t="s">
        <v>144</v>
      </c>
      <c r="E439" s="159" t="s">
        <v>85</v>
      </c>
      <c r="F439" s="144">
        <v>400</v>
      </c>
      <c r="G439" s="147">
        <f>G440</f>
        <v>17474.7</v>
      </c>
      <c r="H439" s="179">
        <f>H440</f>
        <v>17474.7</v>
      </c>
    </row>
    <row r="440" spans="1:8" x14ac:dyDescent="0.2">
      <c r="A440" s="143" t="s">
        <v>268</v>
      </c>
      <c r="B440" s="144">
        <v>961</v>
      </c>
      <c r="C440" s="144">
        <v>10</v>
      </c>
      <c r="D440" s="145" t="s">
        <v>144</v>
      </c>
      <c r="E440" s="159" t="s">
        <v>85</v>
      </c>
      <c r="F440" s="144">
        <v>410</v>
      </c>
      <c r="G440" s="147">
        <v>17474.7</v>
      </c>
      <c r="H440" s="179">
        <v>17474.7</v>
      </c>
    </row>
    <row r="441" spans="1:8" s="21" customFormat="1" ht="13.5" x14ac:dyDescent="0.25">
      <c r="A441" s="102" t="s">
        <v>366</v>
      </c>
      <c r="B441" s="14">
        <v>961</v>
      </c>
      <c r="C441" s="14">
        <v>12</v>
      </c>
      <c r="D441" s="15" t="s">
        <v>137</v>
      </c>
      <c r="E441" s="103" t="s">
        <v>287</v>
      </c>
      <c r="F441" s="48" t="s">
        <v>166</v>
      </c>
      <c r="G441" s="112">
        <f t="shared" ref="G441:H446" si="50">G442</f>
        <v>2880</v>
      </c>
      <c r="H441" s="112">
        <f t="shared" si="50"/>
        <v>2880</v>
      </c>
    </row>
    <row r="442" spans="1:8" s="21" customFormat="1" ht="13.5" x14ac:dyDescent="0.25">
      <c r="A442" s="102" t="s">
        <v>367</v>
      </c>
      <c r="B442" s="14">
        <v>961</v>
      </c>
      <c r="C442" s="14">
        <v>12</v>
      </c>
      <c r="D442" s="15" t="s">
        <v>150</v>
      </c>
      <c r="E442" s="15" t="s">
        <v>287</v>
      </c>
      <c r="F442" s="48" t="s">
        <v>166</v>
      </c>
      <c r="G442" s="112">
        <f t="shared" si="50"/>
        <v>2880</v>
      </c>
      <c r="H442" s="112">
        <f t="shared" si="50"/>
        <v>2880</v>
      </c>
    </row>
    <row r="443" spans="1:8" ht="38.25" x14ac:dyDescent="0.2">
      <c r="A443" s="60" t="s">
        <v>493</v>
      </c>
      <c r="B443" s="9">
        <v>961</v>
      </c>
      <c r="C443" s="9">
        <v>12</v>
      </c>
      <c r="D443" s="5" t="s">
        <v>150</v>
      </c>
      <c r="E443" s="5" t="s">
        <v>309</v>
      </c>
      <c r="F443" s="5" t="s">
        <v>166</v>
      </c>
      <c r="G443" s="111">
        <f t="shared" si="50"/>
        <v>2880</v>
      </c>
      <c r="H443" s="111">
        <f t="shared" si="50"/>
        <v>2880</v>
      </c>
    </row>
    <row r="444" spans="1:8" ht="54" x14ac:dyDescent="0.25">
      <c r="A444" s="58" t="s">
        <v>393</v>
      </c>
      <c r="B444" s="44">
        <v>961</v>
      </c>
      <c r="C444" s="14">
        <v>12</v>
      </c>
      <c r="D444" s="15" t="s">
        <v>150</v>
      </c>
      <c r="E444" s="48" t="s">
        <v>387</v>
      </c>
      <c r="F444" s="48" t="s">
        <v>166</v>
      </c>
      <c r="G444" s="154">
        <f t="shared" si="50"/>
        <v>2880</v>
      </c>
      <c r="H444" s="191">
        <f t="shared" si="50"/>
        <v>2880</v>
      </c>
    </row>
    <row r="445" spans="1:8" s="19" customFormat="1" ht="39" customHeight="1" x14ac:dyDescent="0.2">
      <c r="A445" s="16" t="s">
        <v>229</v>
      </c>
      <c r="B445" s="17">
        <v>961</v>
      </c>
      <c r="C445" s="17">
        <v>12</v>
      </c>
      <c r="D445" s="18" t="s">
        <v>150</v>
      </c>
      <c r="E445" s="39" t="s">
        <v>388</v>
      </c>
      <c r="F445" s="39" t="s">
        <v>166</v>
      </c>
      <c r="G445" s="113">
        <f t="shared" si="50"/>
        <v>2880</v>
      </c>
      <c r="H445" s="113">
        <f t="shared" si="50"/>
        <v>2880</v>
      </c>
    </row>
    <row r="446" spans="1:8" ht="27.75" customHeight="1" x14ac:dyDescent="0.2">
      <c r="A446" s="6" t="s">
        <v>200</v>
      </c>
      <c r="B446" s="35">
        <v>961</v>
      </c>
      <c r="C446" s="7">
        <v>12</v>
      </c>
      <c r="D446" s="8" t="s">
        <v>150</v>
      </c>
      <c r="E446" s="34" t="s">
        <v>388</v>
      </c>
      <c r="F446" s="34" t="s">
        <v>199</v>
      </c>
      <c r="G446" s="110">
        <f t="shared" si="50"/>
        <v>2880</v>
      </c>
      <c r="H446" s="110">
        <f t="shared" si="50"/>
        <v>2880</v>
      </c>
    </row>
    <row r="447" spans="1:8" ht="16.5" customHeight="1" x14ac:dyDescent="0.2">
      <c r="A447" s="6" t="s">
        <v>231</v>
      </c>
      <c r="B447" s="35">
        <v>961</v>
      </c>
      <c r="C447" s="7">
        <v>12</v>
      </c>
      <c r="D447" s="8" t="s">
        <v>150</v>
      </c>
      <c r="E447" s="34" t="s">
        <v>388</v>
      </c>
      <c r="F447" s="34" t="s">
        <v>232</v>
      </c>
      <c r="G447" s="179">
        <v>2880</v>
      </c>
      <c r="H447" s="179">
        <v>2880</v>
      </c>
    </row>
    <row r="448" spans="1:8" ht="28.5" x14ac:dyDescent="0.2">
      <c r="A448" s="126" t="s">
        <v>177</v>
      </c>
      <c r="B448" s="127" t="s">
        <v>172</v>
      </c>
      <c r="C448" s="128" t="s">
        <v>137</v>
      </c>
      <c r="D448" s="128" t="s">
        <v>137</v>
      </c>
      <c r="E448" s="127" t="s">
        <v>287</v>
      </c>
      <c r="F448" s="128" t="s">
        <v>166</v>
      </c>
      <c r="G448" s="118">
        <f>G449+G640</f>
        <v>2814239.6950000003</v>
      </c>
      <c r="H448" s="118">
        <f>H449+H640</f>
        <v>2805750.5859999997</v>
      </c>
    </row>
    <row r="449" spans="1:8" s="19" customFormat="1" ht="13.5" x14ac:dyDescent="0.25">
      <c r="A449" s="13" t="s">
        <v>153</v>
      </c>
      <c r="B449" s="14">
        <v>966</v>
      </c>
      <c r="C449" s="15" t="s">
        <v>147</v>
      </c>
      <c r="D449" s="15" t="s">
        <v>137</v>
      </c>
      <c r="E449" s="15" t="s">
        <v>287</v>
      </c>
      <c r="F449" s="15" t="s">
        <v>166</v>
      </c>
      <c r="G449" s="112">
        <f>G450+G489+G565+G590</f>
        <v>2788749.37</v>
      </c>
      <c r="H449" s="112">
        <f>H450+H489+H565+H590</f>
        <v>2785390.6279999996</v>
      </c>
    </row>
    <row r="450" spans="1:8" ht="13.5" x14ac:dyDescent="0.25">
      <c r="A450" s="13" t="s">
        <v>154</v>
      </c>
      <c r="B450" s="14">
        <v>966</v>
      </c>
      <c r="C450" s="15" t="s">
        <v>147</v>
      </c>
      <c r="D450" s="15" t="s">
        <v>136</v>
      </c>
      <c r="E450" s="15" t="s">
        <v>287</v>
      </c>
      <c r="F450" s="15" t="s">
        <v>166</v>
      </c>
      <c r="G450" s="112">
        <f t="shared" ref="G450:H451" si="51">G451</f>
        <v>645170.12899999996</v>
      </c>
      <c r="H450" s="112">
        <f t="shared" si="51"/>
        <v>644230.277</v>
      </c>
    </row>
    <row r="451" spans="1:8" ht="38.25" x14ac:dyDescent="0.25">
      <c r="A451" s="51" t="s">
        <v>0</v>
      </c>
      <c r="B451" s="14">
        <v>966</v>
      </c>
      <c r="C451" s="5" t="s">
        <v>147</v>
      </c>
      <c r="D451" s="5" t="s">
        <v>136</v>
      </c>
      <c r="E451" s="5" t="s">
        <v>303</v>
      </c>
      <c r="F451" s="5" t="s">
        <v>166</v>
      </c>
      <c r="G451" s="111">
        <f t="shared" si="51"/>
        <v>645170.12899999996</v>
      </c>
      <c r="H451" s="111">
        <f t="shared" si="51"/>
        <v>644230.277</v>
      </c>
    </row>
    <row r="452" spans="1:8" s="19" customFormat="1" ht="24.75" customHeight="1" x14ac:dyDescent="0.25">
      <c r="A452" s="53" t="s">
        <v>228</v>
      </c>
      <c r="B452" s="14">
        <v>966</v>
      </c>
      <c r="C452" s="15" t="s">
        <v>147</v>
      </c>
      <c r="D452" s="15" t="s">
        <v>136</v>
      </c>
      <c r="E452" s="15" t="s">
        <v>304</v>
      </c>
      <c r="F452" s="15" t="s">
        <v>166</v>
      </c>
      <c r="G452" s="112">
        <f>G464+G453+G458+G461+G467+G470+G473+G476+G481+G486</f>
        <v>645170.12899999996</v>
      </c>
      <c r="H452" s="112">
        <f>H464+H453+H458+H461+H467+H470+H473+H476+H481+H486</f>
        <v>644230.277</v>
      </c>
    </row>
    <row r="453" spans="1:8" s="19" customFormat="1" ht="38.25" x14ac:dyDescent="0.2">
      <c r="A453" s="52" t="s">
        <v>229</v>
      </c>
      <c r="B453" s="17">
        <v>966</v>
      </c>
      <c r="C453" s="18" t="s">
        <v>147</v>
      </c>
      <c r="D453" s="18" t="s">
        <v>136</v>
      </c>
      <c r="E453" s="18" t="s">
        <v>305</v>
      </c>
      <c r="F453" s="18" t="s">
        <v>166</v>
      </c>
      <c r="G453" s="117">
        <f>G454+G456</f>
        <v>174213.1</v>
      </c>
      <c r="H453" s="117">
        <f>H454+H456</f>
        <v>174213.1</v>
      </c>
    </row>
    <row r="454" spans="1:8" s="19" customFormat="1" ht="25.5" hidden="1" x14ac:dyDescent="0.2">
      <c r="A454" s="6" t="s">
        <v>76</v>
      </c>
      <c r="B454" s="7">
        <v>966</v>
      </c>
      <c r="C454" s="8" t="s">
        <v>147</v>
      </c>
      <c r="D454" s="8" t="s">
        <v>136</v>
      </c>
      <c r="E454" s="8" t="s">
        <v>305</v>
      </c>
      <c r="F454" s="8" t="s">
        <v>191</v>
      </c>
      <c r="G454" s="114">
        <f>G455</f>
        <v>0</v>
      </c>
      <c r="H454" s="213"/>
    </row>
    <row r="455" spans="1:8" s="19" customFormat="1" ht="25.5" hidden="1" x14ac:dyDescent="0.2">
      <c r="A455" s="6" t="s">
        <v>218</v>
      </c>
      <c r="B455" s="7">
        <v>966</v>
      </c>
      <c r="C455" s="8" t="s">
        <v>147</v>
      </c>
      <c r="D455" s="8" t="s">
        <v>136</v>
      </c>
      <c r="E455" s="8" t="s">
        <v>305</v>
      </c>
      <c r="F455" s="8" t="s">
        <v>219</v>
      </c>
      <c r="G455" s="114"/>
      <c r="H455" s="213"/>
    </row>
    <row r="456" spans="1:8" ht="25.5" x14ac:dyDescent="0.2">
      <c r="A456" s="6" t="s">
        <v>200</v>
      </c>
      <c r="B456" s="7">
        <v>966</v>
      </c>
      <c r="C456" s="8" t="s">
        <v>147</v>
      </c>
      <c r="D456" s="8" t="s">
        <v>136</v>
      </c>
      <c r="E456" s="8" t="s">
        <v>305</v>
      </c>
      <c r="F456" s="8" t="s">
        <v>199</v>
      </c>
      <c r="G456" s="114">
        <f>G457</f>
        <v>174213.1</v>
      </c>
      <c r="H456" s="114">
        <f>H457</f>
        <v>174213.1</v>
      </c>
    </row>
    <row r="457" spans="1:8" x14ac:dyDescent="0.2">
      <c r="A457" s="6" t="s">
        <v>231</v>
      </c>
      <c r="B457" s="7">
        <v>966</v>
      </c>
      <c r="C457" s="8" t="s">
        <v>147</v>
      </c>
      <c r="D457" s="8" t="s">
        <v>136</v>
      </c>
      <c r="E457" s="8" t="s">
        <v>305</v>
      </c>
      <c r="F457" s="8" t="s">
        <v>232</v>
      </c>
      <c r="G457" s="114">
        <v>174213.1</v>
      </c>
      <c r="H457" s="114">
        <v>174213.1</v>
      </c>
    </row>
    <row r="458" spans="1:8" s="19" customFormat="1" ht="76.5" hidden="1" x14ac:dyDescent="0.2">
      <c r="A458" s="16" t="s">
        <v>71</v>
      </c>
      <c r="B458" s="17">
        <v>966</v>
      </c>
      <c r="C458" s="18" t="s">
        <v>147</v>
      </c>
      <c r="D458" s="18" t="s">
        <v>136</v>
      </c>
      <c r="E458" s="18" t="s">
        <v>86</v>
      </c>
      <c r="F458" s="18" t="s">
        <v>166</v>
      </c>
      <c r="G458" s="117">
        <f>G459</f>
        <v>0</v>
      </c>
      <c r="H458" s="213"/>
    </row>
    <row r="459" spans="1:8" hidden="1" x14ac:dyDescent="0.2">
      <c r="A459" s="50" t="s">
        <v>192</v>
      </c>
      <c r="B459" s="7">
        <v>966</v>
      </c>
      <c r="C459" s="8" t="s">
        <v>147</v>
      </c>
      <c r="D459" s="8" t="s">
        <v>136</v>
      </c>
      <c r="E459" s="8" t="s">
        <v>86</v>
      </c>
      <c r="F459" s="8" t="s">
        <v>193</v>
      </c>
      <c r="G459" s="114">
        <f>G460</f>
        <v>0</v>
      </c>
      <c r="H459" s="49"/>
    </row>
    <row r="460" spans="1:8" ht="38.25" hidden="1" x14ac:dyDescent="0.2">
      <c r="A460" s="50" t="s">
        <v>227</v>
      </c>
      <c r="B460" s="7">
        <v>966</v>
      </c>
      <c r="C460" s="8" t="s">
        <v>147</v>
      </c>
      <c r="D460" s="8" t="s">
        <v>136</v>
      </c>
      <c r="E460" s="8" t="s">
        <v>86</v>
      </c>
      <c r="F460" s="8" t="s">
        <v>72</v>
      </c>
      <c r="G460" s="114">
        <v>0</v>
      </c>
      <c r="H460" s="49"/>
    </row>
    <row r="461" spans="1:8" s="148" customFormat="1" ht="51" x14ac:dyDescent="0.2">
      <c r="A461" s="138" t="s">
        <v>390</v>
      </c>
      <c r="B461" s="139">
        <v>966</v>
      </c>
      <c r="C461" s="140" t="s">
        <v>147</v>
      </c>
      <c r="D461" s="140" t="s">
        <v>136</v>
      </c>
      <c r="E461" s="140" t="s">
        <v>306</v>
      </c>
      <c r="F461" s="140" t="s">
        <v>166</v>
      </c>
      <c r="G461" s="142">
        <f t="shared" ref="G461:H462" si="52">G462</f>
        <v>234150.87299999999</v>
      </c>
      <c r="H461" s="178">
        <f t="shared" si="52"/>
        <v>234150.87299999999</v>
      </c>
    </row>
    <row r="462" spans="1:8" ht="25.5" x14ac:dyDescent="0.2">
      <c r="A462" s="6" t="s">
        <v>200</v>
      </c>
      <c r="B462" s="7">
        <v>966</v>
      </c>
      <c r="C462" s="8" t="s">
        <v>147</v>
      </c>
      <c r="D462" s="8" t="s">
        <v>136</v>
      </c>
      <c r="E462" s="8" t="s">
        <v>306</v>
      </c>
      <c r="F462" s="8" t="s">
        <v>199</v>
      </c>
      <c r="G462" s="114">
        <f t="shared" si="52"/>
        <v>234150.87299999999</v>
      </c>
      <c r="H462" s="114">
        <f t="shared" si="52"/>
        <v>234150.87299999999</v>
      </c>
    </row>
    <row r="463" spans="1:8" x14ac:dyDescent="0.2">
      <c r="A463" s="6" t="s">
        <v>231</v>
      </c>
      <c r="B463" s="7">
        <v>966</v>
      </c>
      <c r="C463" s="8" t="s">
        <v>147</v>
      </c>
      <c r="D463" s="8" t="s">
        <v>136</v>
      </c>
      <c r="E463" s="8" t="s">
        <v>306</v>
      </c>
      <c r="F463" s="8" t="s">
        <v>232</v>
      </c>
      <c r="G463" s="114">
        <v>234150.87299999999</v>
      </c>
      <c r="H463" s="49">
        <v>234150.87299999999</v>
      </c>
    </row>
    <row r="464" spans="1:8" ht="50.25" customHeight="1" x14ac:dyDescent="0.2">
      <c r="A464" s="206" t="s">
        <v>571</v>
      </c>
      <c r="B464" s="171">
        <v>966</v>
      </c>
      <c r="C464" s="171" t="s">
        <v>147</v>
      </c>
      <c r="D464" s="172" t="s">
        <v>136</v>
      </c>
      <c r="E464" s="172" t="s">
        <v>576</v>
      </c>
      <c r="F464" s="172" t="s">
        <v>166</v>
      </c>
      <c r="G464" s="113">
        <f>G465</f>
        <v>1373.1469999999999</v>
      </c>
      <c r="H464" s="113">
        <f>H465</f>
        <v>690.29399999999998</v>
      </c>
    </row>
    <row r="465" spans="1:8" ht="25.5" x14ac:dyDescent="0.2">
      <c r="A465" s="207" t="s">
        <v>200</v>
      </c>
      <c r="B465" s="7">
        <v>966</v>
      </c>
      <c r="C465" s="7" t="s">
        <v>147</v>
      </c>
      <c r="D465" s="8" t="s">
        <v>136</v>
      </c>
      <c r="E465" s="8" t="s">
        <v>576</v>
      </c>
      <c r="F465" s="8" t="s">
        <v>199</v>
      </c>
      <c r="G465" s="110">
        <f>G466</f>
        <v>1373.1469999999999</v>
      </c>
      <c r="H465" s="110">
        <f>H466</f>
        <v>690.29399999999998</v>
      </c>
    </row>
    <row r="466" spans="1:8" x14ac:dyDescent="0.2">
      <c r="A466" s="207" t="s">
        <v>231</v>
      </c>
      <c r="B466" s="7">
        <v>966</v>
      </c>
      <c r="C466" s="7" t="s">
        <v>147</v>
      </c>
      <c r="D466" s="8" t="s">
        <v>136</v>
      </c>
      <c r="E466" s="8" t="s">
        <v>576</v>
      </c>
      <c r="F466" s="8" t="s">
        <v>232</v>
      </c>
      <c r="G466" s="110">
        <v>1373.1469999999999</v>
      </c>
      <c r="H466" s="49">
        <v>690.29399999999998</v>
      </c>
    </row>
    <row r="467" spans="1:8" s="148" customFormat="1" ht="25.5" x14ac:dyDescent="0.2">
      <c r="A467" s="149" t="s">
        <v>234</v>
      </c>
      <c r="B467" s="139">
        <v>966</v>
      </c>
      <c r="C467" s="140" t="s">
        <v>147</v>
      </c>
      <c r="D467" s="140" t="s">
        <v>136</v>
      </c>
      <c r="E467" s="140" t="s">
        <v>307</v>
      </c>
      <c r="F467" s="140" t="s">
        <v>166</v>
      </c>
      <c r="G467" s="147">
        <f t="shared" ref="G467:H468" si="53">G468</f>
        <v>22817.95</v>
      </c>
      <c r="H467" s="179">
        <f t="shared" si="53"/>
        <v>22574.006000000001</v>
      </c>
    </row>
    <row r="468" spans="1:8" ht="25.5" x14ac:dyDescent="0.2">
      <c r="A468" s="6" t="s">
        <v>200</v>
      </c>
      <c r="B468" s="35">
        <v>966</v>
      </c>
      <c r="C468" s="34" t="s">
        <v>147</v>
      </c>
      <c r="D468" s="34" t="s">
        <v>136</v>
      </c>
      <c r="E468" s="34" t="s">
        <v>307</v>
      </c>
      <c r="F468" s="34" t="s">
        <v>199</v>
      </c>
      <c r="G468" s="114">
        <f t="shared" si="53"/>
        <v>22817.95</v>
      </c>
      <c r="H468" s="114">
        <f t="shared" si="53"/>
        <v>22574.006000000001</v>
      </c>
    </row>
    <row r="469" spans="1:8" x14ac:dyDescent="0.2">
      <c r="A469" s="6" t="s">
        <v>231</v>
      </c>
      <c r="B469" s="35">
        <v>966</v>
      </c>
      <c r="C469" s="34" t="s">
        <v>147</v>
      </c>
      <c r="D469" s="34" t="s">
        <v>136</v>
      </c>
      <c r="E469" s="34" t="s">
        <v>307</v>
      </c>
      <c r="F469" s="34" t="s">
        <v>232</v>
      </c>
      <c r="G469" s="114">
        <v>22817.95</v>
      </c>
      <c r="H469" s="49">
        <v>22574.006000000001</v>
      </c>
    </row>
    <row r="470" spans="1:8" s="19" customFormat="1" x14ac:dyDescent="0.2">
      <c r="A470" s="47" t="s">
        <v>230</v>
      </c>
      <c r="B470" s="17">
        <v>966</v>
      </c>
      <c r="C470" s="18" t="s">
        <v>147</v>
      </c>
      <c r="D470" s="18" t="s">
        <v>136</v>
      </c>
      <c r="E470" s="18" t="s">
        <v>308</v>
      </c>
      <c r="F470" s="18" t="s">
        <v>166</v>
      </c>
      <c r="G470" s="117">
        <f t="shared" ref="G470:H471" si="54">G471</f>
        <v>3457.779</v>
      </c>
      <c r="H470" s="117">
        <f t="shared" si="54"/>
        <v>3444.7240000000002</v>
      </c>
    </row>
    <row r="471" spans="1:8" ht="25.5" x14ac:dyDescent="0.2">
      <c r="A471" s="6" t="s">
        <v>200</v>
      </c>
      <c r="B471" s="7">
        <v>966</v>
      </c>
      <c r="C471" s="8" t="s">
        <v>147</v>
      </c>
      <c r="D471" s="8" t="s">
        <v>136</v>
      </c>
      <c r="E471" s="8" t="s">
        <v>308</v>
      </c>
      <c r="F471" s="8" t="s">
        <v>199</v>
      </c>
      <c r="G471" s="114">
        <f t="shared" si="54"/>
        <v>3457.779</v>
      </c>
      <c r="H471" s="114">
        <f t="shared" si="54"/>
        <v>3444.7240000000002</v>
      </c>
    </row>
    <row r="472" spans="1:8" x14ac:dyDescent="0.2">
      <c r="A472" s="6" t="s">
        <v>231</v>
      </c>
      <c r="B472" s="7">
        <v>966</v>
      </c>
      <c r="C472" s="8" t="s">
        <v>147</v>
      </c>
      <c r="D472" s="8" t="s">
        <v>136</v>
      </c>
      <c r="E472" s="8" t="s">
        <v>308</v>
      </c>
      <c r="F472" s="8" t="s">
        <v>232</v>
      </c>
      <c r="G472" s="114">
        <v>3457.779</v>
      </c>
      <c r="H472" s="49">
        <v>3444.7240000000002</v>
      </c>
    </row>
    <row r="473" spans="1:8" ht="51" hidden="1" x14ac:dyDescent="0.2">
      <c r="A473" s="138" t="s">
        <v>414</v>
      </c>
      <c r="B473" s="37">
        <v>966</v>
      </c>
      <c r="C473" s="39" t="s">
        <v>147</v>
      </c>
      <c r="D473" s="39" t="s">
        <v>136</v>
      </c>
      <c r="E473" s="39" t="s">
        <v>413</v>
      </c>
      <c r="F473" s="39" t="s">
        <v>166</v>
      </c>
      <c r="G473" s="117">
        <f>G474</f>
        <v>0</v>
      </c>
      <c r="H473" s="49"/>
    </row>
    <row r="474" spans="1:8" ht="25.5" hidden="1" x14ac:dyDescent="0.2">
      <c r="A474" s="6" t="s">
        <v>200</v>
      </c>
      <c r="B474" s="35">
        <v>966</v>
      </c>
      <c r="C474" s="34" t="s">
        <v>147</v>
      </c>
      <c r="D474" s="34" t="s">
        <v>136</v>
      </c>
      <c r="E474" s="34" t="s">
        <v>413</v>
      </c>
      <c r="F474" s="34" t="s">
        <v>199</v>
      </c>
      <c r="G474" s="114">
        <f>G475</f>
        <v>0</v>
      </c>
      <c r="H474" s="49"/>
    </row>
    <row r="475" spans="1:8" hidden="1" x14ac:dyDescent="0.2">
      <c r="A475" s="6" t="s">
        <v>231</v>
      </c>
      <c r="B475" s="35">
        <v>966</v>
      </c>
      <c r="C475" s="34" t="s">
        <v>147</v>
      </c>
      <c r="D475" s="34" t="s">
        <v>136</v>
      </c>
      <c r="E475" s="34" t="s">
        <v>413</v>
      </c>
      <c r="F475" s="34" t="s">
        <v>232</v>
      </c>
      <c r="G475" s="114">
        <v>0</v>
      </c>
      <c r="H475" s="49"/>
    </row>
    <row r="476" spans="1:8" ht="36.75" customHeight="1" x14ac:dyDescent="0.2">
      <c r="A476" s="138" t="s">
        <v>30</v>
      </c>
      <c r="B476" s="139">
        <v>966</v>
      </c>
      <c r="C476" s="140" t="s">
        <v>147</v>
      </c>
      <c r="D476" s="140" t="s">
        <v>136</v>
      </c>
      <c r="E476" s="140" t="s">
        <v>465</v>
      </c>
      <c r="F476" s="140" t="s">
        <v>166</v>
      </c>
      <c r="G476" s="142">
        <f>G477+G479</f>
        <v>2108.7080000000001</v>
      </c>
      <c r="H476" s="178">
        <f>H477+H479</f>
        <v>2108.7080000000001</v>
      </c>
    </row>
    <row r="477" spans="1:8" ht="25.5" x14ac:dyDescent="0.2">
      <c r="A477" s="143" t="s">
        <v>265</v>
      </c>
      <c r="B477" s="144">
        <v>966</v>
      </c>
      <c r="C477" s="145" t="s">
        <v>147</v>
      </c>
      <c r="D477" s="145" t="s">
        <v>136</v>
      </c>
      <c r="E477" s="145" t="s">
        <v>465</v>
      </c>
      <c r="F477" s="145" t="s">
        <v>209</v>
      </c>
      <c r="G477" s="147">
        <f t="shared" ref="G477:H477" si="55">G478</f>
        <v>1498.453</v>
      </c>
      <c r="H477" s="179">
        <f t="shared" si="55"/>
        <v>1498.453</v>
      </c>
    </row>
    <row r="478" spans="1:8" x14ac:dyDescent="0.2">
      <c r="A478" s="143" t="s">
        <v>268</v>
      </c>
      <c r="B478" s="144">
        <v>966</v>
      </c>
      <c r="C478" s="145" t="s">
        <v>147</v>
      </c>
      <c r="D478" s="145" t="s">
        <v>136</v>
      </c>
      <c r="E478" s="145" t="s">
        <v>465</v>
      </c>
      <c r="F478" s="145" t="s">
        <v>267</v>
      </c>
      <c r="G478" s="147">
        <v>1498.453</v>
      </c>
      <c r="H478" s="49">
        <v>1498.453</v>
      </c>
    </row>
    <row r="479" spans="1:8" ht="25.5" x14ac:dyDescent="0.2">
      <c r="A479" s="33" t="s">
        <v>200</v>
      </c>
      <c r="B479" s="35">
        <v>966</v>
      </c>
      <c r="C479" s="34" t="s">
        <v>147</v>
      </c>
      <c r="D479" s="34" t="s">
        <v>136</v>
      </c>
      <c r="E479" s="34" t="s">
        <v>465</v>
      </c>
      <c r="F479" s="34" t="s">
        <v>199</v>
      </c>
      <c r="G479" s="114">
        <f>G480</f>
        <v>610.255</v>
      </c>
      <c r="H479" s="114">
        <f>H480</f>
        <v>610.255</v>
      </c>
    </row>
    <row r="480" spans="1:8" x14ac:dyDescent="0.2">
      <c r="A480" s="33" t="s">
        <v>231</v>
      </c>
      <c r="B480" s="35">
        <v>966</v>
      </c>
      <c r="C480" s="34" t="s">
        <v>147</v>
      </c>
      <c r="D480" s="34" t="s">
        <v>136</v>
      </c>
      <c r="E480" s="34" t="s">
        <v>465</v>
      </c>
      <c r="F480" s="34" t="s">
        <v>232</v>
      </c>
      <c r="G480" s="114">
        <v>610.255</v>
      </c>
      <c r="H480" s="49">
        <v>610.255</v>
      </c>
    </row>
    <row r="481" spans="1:8" ht="39.75" customHeight="1" x14ac:dyDescent="0.2">
      <c r="A481" s="138" t="s">
        <v>31</v>
      </c>
      <c r="B481" s="139">
        <v>966</v>
      </c>
      <c r="C481" s="140" t="s">
        <v>147</v>
      </c>
      <c r="D481" s="140" t="s">
        <v>136</v>
      </c>
      <c r="E481" s="140" t="s">
        <v>465</v>
      </c>
      <c r="F481" s="140" t="s">
        <v>166</v>
      </c>
      <c r="G481" s="142">
        <f>G482+G484</f>
        <v>206148.57199999999</v>
      </c>
      <c r="H481" s="178">
        <f>H482+H484</f>
        <v>206148.57199999999</v>
      </c>
    </row>
    <row r="482" spans="1:8" ht="25.5" x14ac:dyDescent="0.2">
      <c r="A482" s="143" t="s">
        <v>265</v>
      </c>
      <c r="B482" s="144">
        <v>966</v>
      </c>
      <c r="C482" s="145" t="s">
        <v>147</v>
      </c>
      <c r="D482" s="145" t="s">
        <v>136</v>
      </c>
      <c r="E482" s="145" t="s">
        <v>465</v>
      </c>
      <c r="F482" s="145" t="s">
        <v>209</v>
      </c>
      <c r="G482" s="147">
        <f>G483</f>
        <v>185806.73499999999</v>
      </c>
      <c r="H482" s="179">
        <f>H483</f>
        <v>185806.73499999999</v>
      </c>
    </row>
    <row r="483" spans="1:8" x14ac:dyDescent="0.2">
      <c r="A483" s="143" t="s">
        <v>268</v>
      </c>
      <c r="B483" s="144">
        <v>966</v>
      </c>
      <c r="C483" s="145" t="s">
        <v>147</v>
      </c>
      <c r="D483" s="145" t="s">
        <v>136</v>
      </c>
      <c r="E483" s="145" t="s">
        <v>465</v>
      </c>
      <c r="F483" s="145" t="s">
        <v>267</v>
      </c>
      <c r="G483" s="147">
        <v>185806.73499999999</v>
      </c>
      <c r="H483" s="49">
        <v>185806.73499999999</v>
      </c>
    </row>
    <row r="484" spans="1:8" ht="25.5" x14ac:dyDescent="0.2">
      <c r="A484" s="33" t="s">
        <v>200</v>
      </c>
      <c r="B484" s="35">
        <v>966</v>
      </c>
      <c r="C484" s="34" t="s">
        <v>147</v>
      </c>
      <c r="D484" s="34" t="s">
        <v>136</v>
      </c>
      <c r="E484" s="34" t="s">
        <v>465</v>
      </c>
      <c r="F484" s="34" t="s">
        <v>199</v>
      </c>
      <c r="G484" s="179">
        <f>G485</f>
        <v>20341.837</v>
      </c>
      <c r="H484" s="179">
        <f>H485</f>
        <v>20341.837</v>
      </c>
    </row>
    <row r="485" spans="1:8" ht="16.5" customHeight="1" x14ac:dyDescent="0.2">
      <c r="A485" s="33" t="s">
        <v>231</v>
      </c>
      <c r="B485" s="35">
        <v>966</v>
      </c>
      <c r="C485" s="34" t="s">
        <v>147</v>
      </c>
      <c r="D485" s="34" t="s">
        <v>136</v>
      </c>
      <c r="E485" s="34" t="s">
        <v>465</v>
      </c>
      <c r="F485" s="34" t="s">
        <v>232</v>
      </c>
      <c r="G485" s="179">
        <v>20341.837</v>
      </c>
      <c r="H485" s="49">
        <v>20341.837</v>
      </c>
    </row>
    <row r="486" spans="1:8" ht="39" customHeight="1" x14ac:dyDescent="0.2">
      <c r="A486" s="206" t="s">
        <v>572</v>
      </c>
      <c r="B486" s="17">
        <v>966</v>
      </c>
      <c r="C486" s="18" t="s">
        <v>147</v>
      </c>
      <c r="D486" s="18" t="s">
        <v>136</v>
      </c>
      <c r="E486" s="18" t="s">
        <v>573</v>
      </c>
      <c r="F486" s="18" t="s">
        <v>166</v>
      </c>
      <c r="G486" s="117">
        <f>G487</f>
        <v>900</v>
      </c>
      <c r="H486" s="117">
        <f>H487</f>
        <v>900</v>
      </c>
    </row>
    <row r="487" spans="1:8" ht="24" customHeight="1" x14ac:dyDescent="0.2">
      <c r="A487" s="207" t="s">
        <v>200</v>
      </c>
      <c r="B487" s="7">
        <v>966</v>
      </c>
      <c r="C487" s="8" t="s">
        <v>147</v>
      </c>
      <c r="D487" s="8" t="s">
        <v>136</v>
      </c>
      <c r="E487" s="8" t="s">
        <v>573</v>
      </c>
      <c r="F487" s="8" t="s">
        <v>199</v>
      </c>
      <c r="G487" s="114">
        <f>G488</f>
        <v>900</v>
      </c>
      <c r="H487" s="114">
        <f>H488</f>
        <v>900</v>
      </c>
    </row>
    <row r="488" spans="1:8" ht="16.5" customHeight="1" x14ac:dyDescent="0.2">
      <c r="A488" s="207" t="s">
        <v>231</v>
      </c>
      <c r="B488" s="7">
        <v>966</v>
      </c>
      <c r="C488" s="8" t="s">
        <v>147</v>
      </c>
      <c r="D488" s="8" t="s">
        <v>136</v>
      </c>
      <c r="E488" s="8" t="s">
        <v>573</v>
      </c>
      <c r="F488" s="8" t="s">
        <v>232</v>
      </c>
      <c r="G488" s="114">
        <v>900</v>
      </c>
      <c r="H488" s="114">
        <v>900</v>
      </c>
    </row>
    <row r="489" spans="1:8" ht="13.5" x14ac:dyDescent="0.25">
      <c r="A489" s="13" t="s">
        <v>155</v>
      </c>
      <c r="B489" s="14">
        <v>966</v>
      </c>
      <c r="C489" s="15" t="s">
        <v>147</v>
      </c>
      <c r="D489" s="15" t="s">
        <v>150</v>
      </c>
      <c r="E489" s="15" t="s">
        <v>287</v>
      </c>
      <c r="F489" s="15" t="s">
        <v>166</v>
      </c>
      <c r="G489" s="112">
        <f>G490</f>
        <v>2071091.1949999998</v>
      </c>
      <c r="H489" s="112">
        <f>H490</f>
        <v>2068672.3049999997</v>
      </c>
    </row>
    <row r="490" spans="1:8" ht="38.25" x14ac:dyDescent="0.2">
      <c r="A490" s="51" t="s">
        <v>1</v>
      </c>
      <c r="B490" s="9">
        <v>966</v>
      </c>
      <c r="C490" s="5" t="s">
        <v>147</v>
      </c>
      <c r="D490" s="5" t="s">
        <v>150</v>
      </c>
      <c r="E490" s="5" t="s">
        <v>303</v>
      </c>
      <c r="F490" s="5" t="s">
        <v>166</v>
      </c>
      <c r="G490" s="111">
        <f>G491+G561</f>
        <v>2071091.1949999998</v>
      </c>
      <c r="H490" s="111">
        <f>H491+H561</f>
        <v>2068672.3049999997</v>
      </c>
    </row>
    <row r="491" spans="1:8" s="19" customFormat="1" ht="13.5" x14ac:dyDescent="0.25">
      <c r="A491" s="53" t="s">
        <v>233</v>
      </c>
      <c r="B491" s="14">
        <v>966</v>
      </c>
      <c r="C491" s="15" t="s">
        <v>147</v>
      </c>
      <c r="D491" s="15" t="s">
        <v>150</v>
      </c>
      <c r="E491" s="15" t="s">
        <v>310</v>
      </c>
      <c r="F491" s="15" t="s">
        <v>166</v>
      </c>
      <c r="G491" s="112">
        <f>G504+G492+G495+G498+G501+G507+G510+G513+G558+G516+G519+G552+G555+G543+G546+G549+G522+G525+G528+G531+G534+G537+G540</f>
        <v>2071041.1949999998</v>
      </c>
      <c r="H491" s="112">
        <f>H504+H492+H495+H498+H501+H507+H510+H513+H558+H516+H519+H552+H555+H543+H546+H549+H522+H525+H528+H531+H534+H537+H540</f>
        <v>2068622.3049999997</v>
      </c>
    </row>
    <row r="492" spans="1:8" ht="38.25" x14ac:dyDescent="0.2">
      <c r="A492" s="52" t="s">
        <v>229</v>
      </c>
      <c r="B492" s="17">
        <v>966</v>
      </c>
      <c r="C492" s="18" t="s">
        <v>147</v>
      </c>
      <c r="D492" s="18" t="s">
        <v>150</v>
      </c>
      <c r="E492" s="18" t="s">
        <v>311</v>
      </c>
      <c r="F492" s="18" t="s">
        <v>166</v>
      </c>
      <c r="G492" s="113">
        <f t="shared" ref="G492:H493" si="56">G493</f>
        <v>153385.924</v>
      </c>
      <c r="H492" s="113">
        <f t="shared" si="56"/>
        <v>153385.924</v>
      </c>
    </row>
    <row r="493" spans="1:8" ht="25.5" x14ac:dyDescent="0.2">
      <c r="A493" s="6" t="s">
        <v>200</v>
      </c>
      <c r="B493" s="7">
        <v>966</v>
      </c>
      <c r="C493" s="8" t="s">
        <v>147</v>
      </c>
      <c r="D493" s="8" t="s">
        <v>150</v>
      </c>
      <c r="E493" s="8" t="s">
        <v>311</v>
      </c>
      <c r="F493" s="8" t="s">
        <v>199</v>
      </c>
      <c r="G493" s="114">
        <f t="shared" si="56"/>
        <v>153385.924</v>
      </c>
      <c r="H493" s="114">
        <f t="shared" si="56"/>
        <v>153385.924</v>
      </c>
    </row>
    <row r="494" spans="1:8" x14ac:dyDescent="0.2">
      <c r="A494" s="6" t="s">
        <v>231</v>
      </c>
      <c r="B494" s="7">
        <v>966</v>
      </c>
      <c r="C494" s="8" t="s">
        <v>147</v>
      </c>
      <c r="D494" s="8" t="s">
        <v>150</v>
      </c>
      <c r="E494" s="8" t="s">
        <v>311</v>
      </c>
      <c r="F494" s="8" t="s">
        <v>232</v>
      </c>
      <c r="G494" s="114">
        <v>153385.924</v>
      </c>
      <c r="H494" s="49">
        <v>153385.924</v>
      </c>
    </row>
    <row r="495" spans="1:8" ht="38.25" x14ac:dyDescent="0.2">
      <c r="A495" s="38" t="s">
        <v>64</v>
      </c>
      <c r="B495" s="37">
        <v>966</v>
      </c>
      <c r="C495" s="39" t="s">
        <v>147</v>
      </c>
      <c r="D495" s="39" t="s">
        <v>150</v>
      </c>
      <c r="E495" s="39" t="s">
        <v>65</v>
      </c>
      <c r="F495" s="39" t="s">
        <v>166</v>
      </c>
      <c r="G495" s="117">
        <f t="shared" ref="G495:H496" si="57">G496</f>
        <v>31005</v>
      </c>
      <c r="H495" s="117">
        <f t="shared" si="57"/>
        <v>28930.645</v>
      </c>
    </row>
    <row r="496" spans="1:8" ht="25.5" x14ac:dyDescent="0.2">
      <c r="A496" s="6" t="s">
        <v>200</v>
      </c>
      <c r="B496" s="7">
        <v>966</v>
      </c>
      <c r="C496" s="8" t="s">
        <v>147</v>
      </c>
      <c r="D496" s="8" t="s">
        <v>150</v>
      </c>
      <c r="E496" s="34" t="s">
        <v>65</v>
      </c>
      <c r="F496" s="8" t="s">
        <v>199</v>
      </c>
      <c r="G496" s="114">
        <f t="shared" si="57"/>
        <v>31005</v>
      </c>
      <c r="H496" s="114">
        <f t="shared" si="57"/>
        <v>28930.645</v>
      </c>
    </row>
    <row r="497" spans="1:8" x14ac:dyDescent="0.2">
      <c r="A497" s="6" t="s">
        <v>231</v>
      </c>
      <c r="B497" s="7">
        <v>966</v>
      </c>
      <c r="C497" s="8" t="s">
        <v>147</v>
      </c>
      <c r="D497" s="8" t="s">
        <v>150</v>
      </c>
      <c r="E497" s="34" t="s">
        <v>65</v>
      </c>
      <c r="F497" s="8" t="s">
        <v>232</v>
      </c>
      <c r="G497" s="114">
        <v>31005</v>
      </c>
      <c r="H497" s="49">
        <v>28930.645</v>
      </c>
    </row>
    <row r="498" spans="1:8" ht="66.75" customHeight="1" x14ac:dyDescent="0.2">
      <c r="A498" s="150" t="s">
        <v>389</v>
      </c>
      <c r="B498" s="17">
        <v>966</v>
      </c>
      <c r="C498" s="18" t="s">
        <v>147</v>
      </c>
      <c r="D498" s="18" t="s">
        <v>150</v>
      </c>
      <c r="E498" s="18" t="s">
        <v>312</v>
      </c>
      <c r="F498" s="18" t="s">
        <v>166</v>
      </c>
      <c r="G498" s="117">
        <f t="shared" ref="G498:H499" si="58">G499</f>
        <v>631133.10499999998</v>
      </c>
      <c r="H498" s="117">
        <f t="shared" si="58"/>
        <v>631133.10499999998</v>
      </c>
    </row>
    <row r="499" spans="1:8" ht="25.5" x14ac:dyDescent="0.2">
      <c r="A499" s="6" t="s">
        <v>200</v>
      </c>
      <c r="B499" s="7">
        <v>966</v>
      </c>
      <c r="C499" s="8" t="s">
        <v>147</v>
      </c>
      <c r="D499" s="8" t="s">
        <v>150</v>
      </c>
      <c r="E499" s="8" t="s">
        <v>312</v>
      </c>
      <c r="F499" s="8" t="s">
        <v>199</v>
      </c>
      <c r="G499" s="110">
        <f t="shared" si="58"/>
        <v>631133.10499999998</v>
      </c>
      <c r="H499" s="110">
        <f t="shared" si="58"/>
        <v>631133.10499999998</v>
      </c>
    </row>
    <row r="500" spans="1:8" x14ac:dyDescent="0.2">
      <c r="A500" s="6" t="s">
        <v>231</v>
      </c>
      <c r="B500" s="7">
        <v>966</v>
      </c>
      <c r="C500" s="8" t="s">
        <v>147</v>
      </c>
      <c r="D500" s="8" t="s">
        <v>150</v>
      </c>
      <c r="E500" s="8" t="s">
        <v>312</v>
      </c>
      <c r="F500" s="8" t="s">
        <v>232</v>
      </c>
      <c r="G500" s="110">
        <v>631133.10499999998</v>
      </c>
      <c r="H500" s="49">
        <v>631133.10499999998</v>
      </c>
    </row>
    <row r="501" spans="1:8" s="19" customFormat="1" ht="25.5" hidden="1" x14ac:dyDescent="0.2">
      <c r="A501" s="16" t="s">
        <v>541</v>
      </c>
      <c r="B501" s="17">
        <v>966</v>
      </c>
      <c r="C501" s="18" t="s">
        <v>147</v>
      </c>
      <c r="D501" s="18" t="s">
        <v>150</v>
      </c>
      <c r="E501" s="18" t="s">
        <v>550</v>
      </c>
      <c r="F501" s="18" t="s">
        <v>166</v>
      </c>
      <c r="G501" s="113">
        <f>G502</f>
        <v>0</v>
      </c>
      <c r="H501" s="213"/>
    </row>
    <row r="502" spans="1:8" ht="25.5" hidden="1" x14ac:dyDescent="0.2">
      <c r="A502" s="6" t="s">
        <v>200</v>
      </c>
      <c r="B502" s="7">
        <v>966</v>
      </c>
      <c r="C502" s="8" t="s">
        <v>147</v>
      </c>
      <c r="D502" s="8" t="s">
        <v>150</v>
      </c>
      <c r="E502" s="8" t="s">
        <v>550</v>
      </c>
      <c r="F502" s="8" t="s">
        <v>199</v>
      </c>
      <c r="G502" s="110">
        <f>G503</f>
        <v>0</v>
      </c>
      <c r="H502" s="49"/>
    </row>
    <row r="503" spans="1:8" hidden="1" x14ac:dyDescent="0.2">
      <c r="A503" s="6" t="s">
        <v>231</v>
      </c>
      <c r="B503" s="7">
        <v>966</v>
      </c>
      <c r="C503" s="8" t="s">
        <v>147</v>
      </c>
      <c r="D503" s="8" t="s">
        <v>150</v>
      </c>
      <c r="E503" s="8" t="s">
        <v>550</v>
      </c>
      <c r="F503" s="8" t="s">
        <v>232</v>
      </c>
      <c r="G503" s="110">
        <v>0</v>
      </c>
      <c r="H503" s="49"/>
    </row>
    <row r="504" spans="1:8" ht="51.75" customHeight="1" x14ac:dyDescent="0.2">
      <c r="A504" s="206" t="s">
        <v>570</v>
      </c>
      <c r="B504" s="37">
        <v>966</v>
      </c>
      <c r="C504" s="39" t="s">
        <v>147</v>
      </c>
      <c r="D504" s="39" t="s">
        <v>150</v>
      </c>
      <c r="E504" s="39" t="s">
        <v>577</v>
      </c>
      <c r="F504" s="39" t="s">
        <v>166</v>
      </c>
      <c r="G504" s="113">
        <f>G505</f>
        <v>863.65</v>
      </c>
      <c r="H504" s="113">
        <f>H505</f>
        <v>677.55499999999995</v>
      </c>
    </row>
    <row r="505" spans="1:8" ht="25.5" x14ac:dyDescent="0.2">
      <c r="A505" s="207" t="s">
        <v>200</v>
      </c>
      <c r="B505" s="7">
        <v>966</v>
      </c>
      <c r="C505" s="8" t="s">
        <v>147</v>
      </c>
      <c r="D505" s="8" t="s">
        <v>150</v>
      </c>
      <c r="E505" s="34" t="s">
        <v>577</v>
      </c>
      <c r="F505" s="8" t="s">
        <v>199</v>
      </c>
      <c r="G505" s="110">
        <f>G506</f>
        <v>863.65</v>
      </c>
      <c r="H505" s="110">
        <f>H506</f>
        <v>677.55499999999995</v>
      </c>
    </row>
    <row r="506" spans="1:8" x14ac:dyDescent="0.2">
      <c r="A506" s="207" t="s">
        <v>231</v>
      </c>
      <c r="B506" s="7">
        <v>966</v>
      </c>
      <c r="C506" s="8" t="s">
        <v>147</v>
      </c>
      <c r="D506" s="8" t="s">
        <v>150</v>
      </c>
      <c r="E506" s="34" t="s">
        <v>577</v>
      </c>
      <c r="F506" s="8" t="s">
        <v>232</v>
      </c>
      <c r="G506" s="110">
        <v>863.65</v>
      </c>
      <c r="H506" s="49">
        <v>677.55499999999995</v>
      </c>
    </row>
    <row r="507" spans="1:8" s="19" customFormat="1" ht="25.5" x14ac:dyDescent="0.2">
      <c r="A507" s="149" t="s">
        <v>234</v>
      </c>
      <c r="B507" s="37">
        <v>966</v>
      </c>
      <c r="C507" s="39" t="s">
        <v>147</v>
      </c>
      <c r="D507" s="39" t="s">
        <v>150</v>
      </c>
      <c r="E507" s="39" t="s">
        <v>313</v>
      </c>
      <c r="F507" s="39" t="s">
        <v>166</v>
      </c>
      <c r="G507" s="117">
        <f t="shared" ref="G507:H508" si="59">G508</f>
        <v>32861.154000000002</v>
      </c>
      <c r="H507" s="117">
        <f t="shared" si="59"/>
        <v>32702.714</v>
      </c>
    </row>
    <row r="508" spans="1:8" s="19" customFormat="1" ht="25.5" x14ac:dyDescent="0.2">
      <c r="A508" s="33" t="s">
        <v>200</v>
      </c>
      <c r="B508" s="35">
        <v>966</v>
      </c>
      <c r="C508" s="34" t="s">
        <v>147</v>
      </c>
      <c r="D508" s="34" t="s">
        <v>150</v>
      </c>
      <c r="E508" s="34" t="s">
        <v>313</v>
      </c>
      <c r="F508" s="34" t="s">
        <v>199</v>
      </c>
      <c r="G508" s="114">
        <f t="shared" si="59"/>
        <v>32861.154000000002</v>
      </c>
      <c r="H508" s="114">
        <f t="shared" si="59"/>
        <v>32702.714</v>
      </c>
    </row>
    <row r="509" spans="1:8" x14ac:dyDescent="0.2">
      <c r="A509" s="33" t="s">
        <v>231</v>
      </c>
      <c r="B509" s="35">
        <v>966</v>
      </c>
      <c r="C509" s="34" t="s">
        <v>147</v>
      </c>
      <c r="D509" s="34" t="s">
        <v>150</v>
      </c>
      <c r="E509" s="34" t="s">
        <v>313</v>
      </c>
      <c r="F509" s="34" t="s">
        <v>232</v>
      </c>
      <c r="G509" s="114">
        <v>32861.154000000002</v>
      </c>
      <c r="H509" s="49">
        <v>32702.714</v>
      </c>
    </row>
    <row r="510" spans="1:8" s="19" customFormat="1" x14ac:dyDescent="0.2">
      <c r="A510" s="47" t="s">
        <v>230</v>
      </c>
      <c r="B510" s="37">
        <v>966</v>
      </c>
      <c r="C510" s="39" t="s">
        <v>147</v>
      </c>
      <c r="D510" s="39" t="s">
        <v>150</v>
      </c>
      <c r="E510" s="18" t="s">
        <v>314</v>
      </c>
      <c r="F510" s="39" t="s">
        <v>166</v>
      </c>
      <c r="G510" s="117">
        <f t="shared" ref="G510:H511" si="60">G511</f>
        <v>3018.74</v>
      </c>
      <c r="H510" s="117">
        <f t="shared" si="60"/>
        <v>3018.74</v>
      </c>
    </row>
    <row r="511" spans="1:8" ht="25.5" x14ac:dyDescent="0.2">
      <c r="A511" s="33" t="s">
        <v>200</v>
      </c>
      <c r="B511" s="35">
        <v>966</v>
      </c>
      <c r="C511" s="34" t="s">
        <v>147</v>
      </c>
      <c r="D511" s="34" t="s">
        <v>150</v>
      </c>
      <c r="E511" s="8" t="s">
        <v>314</v>
      </c>
      <c r="F511" s="34" t="s">
        <v>199</v>
      </c>
      <c r="G511" s="114">
        <f t="shared" si="60"/>
        <v>3018.74</v>
      </c>
      <c r="H511" s="114">
        <f t="shared" si="60"/>
        <v>3018.74</v>
      </c>
    </row>
    <row r="512" spans="1:8" x14ac:dyDescent="0.2">
      <c r="A512" s="6" t="s">
        <v>231</v>
      </c>
      <c r="B512" s="35">
        <v>966</v>
      </c>
      <c r="C512" s="34" t="s">
        <v>147</v>
      </c>
      <c r="D512" s="34" t="s">
        <v>150</v>
      </c>
      <c r="E512" s="8" t="s">
        <v>314</v>
      </c>
      <c r="F512" s="34" t="s">
        <v>232</v>
      </c>
      <c r="G512" s="114">
        <v>3018.74</v>
      </c>
      <c r="H512" s="110">
        <v>3018.74</v>
      </c>
    </row>
    <row r="513" spans="1:8" ht="25.5" hidden="1" x14ac:dyDescent="0.2">
      <c r="A513" s="138" t="s">
        <v>421</v>
      </c>
      <c r="B513" s="37">
        <v>966</v>
      </c>
      <c r="C513" s="39" t="s">
        <v>147</v>
      </c>
      <c r="D513" s="39" t="s">
        <v>150</v>
      </c>
      <c r="E513" s="39" t="s">
        <v>415</v>
      </c>
      <c r="F513" s="39" t="s">
        <v>166</v>
      </c>
      <c r="G513" s="117">
        <f>G514</f>
        <v>0</v>
      </c>
      <c r="H513" s="49"/>
    </row>
    <row r="514" spans="1:8" ht="25.5" hidden="1" x14ac:dyDescent="0.2">
      <c r="A514" s="33" t="s">
        <v>200</v>
      </c>
      <c r="B514" s="35">
        <v>966</v>
      </c>
      <c r="C514" s="34" t="s">
        <v>147</v>
      </c>
      <c r="D514" s="34" t="s">
        <v>150</v>
      </c>
      <c r="E514" s="34" t="s">
        <v>415</v>
      </c>
      <c r="F514" s="34" t="s">
        <v>199</v>
      </c>
      <c r="G514" s="114">
        <f>G515</f>
        <v>0</v>
      </c>
      <c r="H514" s="49"/>
    </row>
    <row r="515" spans="1:8" hidden="1" x14ac:dyDescent="0.2">
      <c r="A515" s="33" t="s">
        <v>231</v>
      </c>
      <c r="B515" s="35">
        <v>966</v>
      </c>
      <c r="C515" s="34" t="s">
        <v>147</v>
      </c>
      <c r="D515" s="34" t="s">
        <v>150</v>
      </c>
      <c r="E515" s="34" t="s">
        <v>415</v>
      </c>
      <c r="F515" s="34" t="s">
        <v>232</v>
      </c>
      <c r="G515" s="114"/>
      <c r="H515" s="49"/>
    </row>
    <row r="516" spans="1:8" s="19" customFormat="1" ht="38.25" hidden="1" x14ac:dyDescent="0.2">
      <c r="A516" s="138" t="s">
        <v>416</v>
      </c>
      <c r="B516" s="37">
        <v>966</v>
      </c>
      <c r="C516" s="39" t="s">
        <v>147</v>
      </c>
      <c r="D516" s="39" t="s">
        <v>150</v>
      </c>
      <c r="E516" s="39" t="s">
        <v>40</v>
      </c>
      <c r="F516" s="39" t="s">
        <v>166</v>
      </c>
      <c r="G516" s="117">
        <f>G517</f>
        <v>0</v>
      </c>
      <c r="H516" s="213"/>
    </row>
    <row r="517" spans="1:8" ht="25.5" hidden="1" x14ac:dyDescent="0.2">
      <c r="A517" s="33" t="s">
        <v>200</v>
      </c>
      <c r="B517" s="35">
        <v>966</v>
      </c>
      <c r="C517" s="34" t="s">
        <v>147</v>
      </c>
      <c r="D517" s="34" t="s">
        <v>150</v>
      </c>
      <c r="E517" s="34" t="s">
        <v>40</v>
      </c>
      <c r="F517" s="34" t="s">
        <v>199</v>
      </c>
      <c r="G517" s="114">
        <f>G518</f>
        <v>0</v>
      </c>
      <c r="H517" s="49"/>
    </row>
    <row r="518" spans="1:8" hidden="1" x14ac:dyDescent="0.2">
      <c r="A518" s="33" t="s">
        <v>231</v>
      </c>
      <c r="B518" s="35">
        <v>966</v>
      </c>
      <c r="C518" s="34" t="s">
        <v>147</v>
      </c>
      <c r="D518" s="34" t="s">
        <v>150</v>
      </c>
      <c r="E518" s="34" t="s">
        <v>40</v>
      </c>
      <c r="F518" s="34" t="s">
        <v>232</v>
      </c>
      <c r="G518" s="114">
        <v>0</v>
      </c>
      <c r="H518" s="49"/>
    </row>
    <row r="519" spans="1:8" s="19" customFormat="1" ht="38.25" x14ac:dyDescent="0.2">
      <c r="A519" s="138" t="s">
        <v>417</v>
      </c>
      <c r="B519" s="37">
        <v>966</v>
      </c>
      <c r="C519" s="39" t="s">
        <v>147</v>
      </c>
      <c r="D519" s="39" t="s">
        <v>150</v>
      </c>
      <c r="E519" s="39" t="s">
        <v>418</v>
      </c>
      <c r="F519" s="39" t="s">
        <v>166</v>
      </c>
      <c r="G519" s="117">
        <f t="shared" ref="G519:H520" si="61">G520</f>
        <v>13047.33</v>
      </c>
      <c r="H519" s="117">
        <f t="shared" si="61"/>
        <v>13047.33</v>
      </c>
    </row>
    <row r="520" spans="1:8" ht="25.5" x14ac:dyDescent="0.2">
      <c r="A520" s="33" t="s">
        <v>200</v>
      </c>
      <c r="B520" s="35">
        <v>966</v>
      </c>
      <c r="C520" s="34" t="s">
        <v>147</v>
      </c>
      <c r="D520" s="34" t="s">
        <v>150</v>
      </c>
      <c r="E520" s="39" t="s">
        <v>418</v>
      </c>
      <c r="F520" s="34" t="s">
        <v>199</v>
      </c>
      <c r="G520" s="114">
        <f t="shared" si="61"/>
        <v>13047.33</v>
      </c>
      <c r="H520" s="114">
        <f t="shared" si="61"/>
        <v>13047.33</v>
      </c>
    </row>
    <row r="521" spans="1:8" x14ac:dyDescent="0.2">
      <c r="A521" s="33" t="s">
        <v>231</v>
      </c>
      <c r="B521" s="35">
        <v>966</v>
      </c>
      <c r="C521" s="34" t="s">
        <v>147</v>
      </c>
      <c r="D521" s="34" t="s">
        <v>150</v>
      </c>
      <c r="E521" s="39" t="s">
        <v>418</v>
      </c>
      <c r="F521" s="34" t="s">
        <v>232</v>
      </c>
      <c r="G521" s="114">
        <v>13047.33</v>
      </c>
      <c r="H521" s="114">
        <v>13047.33</v>
      </c>
    </row>
    <row r="522" spans="1:8" ht="51" x14ac:dyDescent="0.2">
      <c r="A522" s="138" t="s">
        <v>66</v>
      </c>
      <c r="B522" s="139">
        <v>966</v>
      </c>
      <c r="C522" s="140" t="s">
        <v>147</v>
      </c>
      <c r="D522" s="140" t="s">
        <v>150</v>
      </c>
      <c r="E522" s="140" t="s">
        <v>466</v>
      </c>
      <c r="F522" s="140" t="s">
        <v>166</v>
      </c>
      <c r="G522" s="114">
        <f t="shared" ref="G522:H523" si="62">G523</f>
        <v>34492.15</v>
      </c>
      <c r="H522" s="114">
        <f t="shared" si="62"/>
        <v>34492.15</v>
      </c>
    </row>
    <row r="523" spans="1:8" ht="25.5" x14ac:dyDescent="0.2">
      <c r="A523" s="33" t="s">
        <v>200</v>
      </c>
      <c r="B523" s="35">
        <v>966</v>
      </c>
      <c r="C523" s="34" t="s">
        <v>147</v>
      </c>
      <c r="D523" s="34" t="s">
        <v>150</v>
      </c>
      <c r="E523" s="145" t="s">
        <v>466</v>
      </c>
      <c r="F523" s="34" t="s">
        <v>199</v>
      </c>
      <c r="G523" s="114">
        <f t="shared" si="62"/>
        <v>34492.15</v>
      </c>
      <c r="H523" s="114">
        <f t="shared" si="62"/>
        <v>34492.15</v>
      </c>
    </row>
    <row r="524" spans="1:8" x14ac:dyDescent="0.2">
      <c r="A524" s="33" t="s">
        <v>231</v>
      </c>
      <c r="B524" s="35">
        <v>966</v>
      </c>
      <c r="C524" s="34" t="s">
        <v>147</v>
      </c>
      <c r="D524" s="34" t="s">
        <v>150</v>
      </c>
      <c r="E524" s="145" t="s">
        <v>466</v>
      </c>
      <c r="F524" s="34" t="s">
        <v>232</v>
      </c>
      <c r="G524" s="114">
        <v>34492.15</v>
      </c>
      <c r="H524" s="114">
        <v>34492.15</v>
      </c>
    </row>
    <row r="525" spans="1:8" ht="25.5" x14ac:dyDescent="0.2">
      <c r="A525" s="176" t="s">
        <v>472</v>
      </c>
      <c r="B525" s="171" t="s">
        <v>172</v>
      </c>
      <c r="C525" s="172" t="s">
        <v>147</v>
      </c>
      <c r="D525" s="172" t="s">
        <v>150</v>
      </c>
      <c r="E525" s="172" t="s">
        <v>474</v>
      </c>
      <c r="F525" s="172" t="s">
        <v>166</v>
      </c>
      <c r="G525" s="117">
        <f t="shared" ref="G525:H526" si="63">G526</f>
        <v>759.80799999999999</v>
      </c>
      <c r="H525" s="117">
        <f t="shared" si="63"/>
        <v>759.80799999999999</v>
      </c>
    </row>
    <row r="526" spans="1:8" ht="25.5" x14ac:dyDescent="0.2">
      <c r="A526" s="173" t="s">
        <v>200</v>
      </c>
      <c r="B526" s="174" t="s">
        <v>172</v>
      </c>
      <c r="C526" s="175" t="s">
        <v>147</v>
      </c>
      <c r="D526" s="175" t="s">
        <v>150</v>
      </c>
      <c r="E526" s="175" t="s">
        <v>474</v>
      </c>
      <c r="F526" s="175">
        <v>600</v>
      </c>
      <c r="G526" s="114">
        <f t="shared" si="63"/>
        <v>759.80799999999999</v>
      </c>
      <c r="H526" s="114">
        <f t="shared" si="63"/>
        <v>759.80799999999999</v>
      </c>
    </row>
    <row r="527" spans="1:8" x14ac:dyDescent="0.2">
      <c r="A527" s="173" t="s">
        <v>231</v>
      </c>
      <c r="B527" s="174" t="s">
        <v>172</v>
      </c>
      <c r="C527" s="175" t="s">
        <v>147</v>
      </c>
      <c r="D527" s="175" t="s">
        <v>150</v>
      </c>
      <c r="E527" s="175" t="s">
        <v>474</v>
      </c>
      <c r="F527" s="175">
        <v>610</v>
      </c>
      <c r="G527" s="114">
        <v>759.80799999999999</v>
      </c>
      <c r="H527" s="49">
        <v>759.80799999999999</v>
      </c>
    </row>
    <row r="528" spans="1:8" ht="25.5" hidden="1" x14ac:dyDescent="0.2">
      <c r="A528" s="176" t="s">
        <v>473</v>
      </c>
      <c r="B528" s="171" t="s">
        <v>172</v>
      </c>
      <c r="C528" s="172" t="s">
        <v>147</v>
      </c>
      <c r="D528" s="172" t="s">
        <v>150</v>
      </c>
      <c r="E528" s="172" t="s">
        <v>474</v>
      </c>
      <c r="F528" s="172" t="s">
        <v>166</v>
      </c>
      <c r="G528" s="117">
        <f>G529</f>
        <v>0</v>
      </c>
      <c r="H528" s="49"/>
    </row>
    <row r="529" spans="1:8" ht="25.5" hidden="1" x14ac:dyDescent="0.2">
      <c r="A529" s="173" t="s">
        <v>200</v>
      </c>
      <c r="B529" s="174" t="s">
        <v>172</v>
      </c>
      <c r="C529" s="175" t="s">
        <v>147</v>
      </c>
      <c r="D529" s="175" t="s">
        <v>150</v>
      </c>
      <c r="E529" s="175" t="s">
        <v>474</v>
      </c>
      <c r="F529" s="175">
        <v>600</v>
      </c>
      <c r="G529" s="114">
        <f>G530</f>
        <v>0</v>
      </c>
      <c r="H529" s="49"/>
    </row>
    <row r="530" spans="1:8" hidden="1" x14ac:dyDescent="0.2">
      <c r="A530" s="173" t="s">
        <v>231</v>
      </c>
      <c r="B530" s="174" t="s">
        <v>172</v>
      </c>
      <c r="C530" s="175" t="s">
        <v>147</v>
      </c>
      <c r="D530" s="175" t="s">
        <v>150</v>
      </c>
      <c r="E530" s="175" t="s">
        <v>474</v>
      </c>
      <c r="F530" s="175">
        <v>610</v>
      </c>
      <c r="G530" s="114"/>
      <c r="H530" s="49"/>
    </row>
    <row r="531" spans="1:8" ht="39.75" hidden="1" customHeight="1" x14ac:dyDescent="0.2">
      <c r="A531" s="138" t="s">
        <v>23</v>
      </c>
      <c r="B531" s="139">
        <v>966</v>
      </c>
      <c r="C531" s="140" t="s">
        <v>147</v>
      </c>
      <c r="D531" s="140" t="s">
        <v>150</v>
      </c>
      <c r="E531" s="140" t="s">
        <v>467</v>
      </c>
      <c r="F531" s="140" t="s">
        <v>166</v>
      </c>
      <c r="G531" s="142">
        <f>G532</f>
        <v>0</v>
      </c>
      <c r="H531" s="49"/>
    </row>
    <row r="532" spans="1:8" ht="25.5" hidden="1" x14ac:dyDescent="0.2">
      <c r="A532" s="143" t="s">
        <v>200</v>
      </c>
      <c r="B532" s="144">
        <v>966</v>
      </c>
      <c r="C532" s="145" t="s">
        <v>147</v>
      </c>
      <c r="D532" s="145" t="s">
        <v>150</v>
      </c>
      <c r="E532" s="145" t="s">
        <v>467</v>
      </c>
      <c r="F532" s="145" t="s">
        <v>199</v>
      </c>
      <c r="G532" s="147">
        <f>G533</f>
        <v>0</v>
      </c>
      <c r="H532" s="49"/>
    </row>
    <row r="533" spans="1:8" hidden="1" x14ac:dyDescent="0.2">
      <c r="A533" s="143" t="s">
        <v>231</v>
      </c>
      <c r="B533" s="144">
        <v>966</v>
      </c>
      <c r="C533" s="145" t="s">
        <v>147</v>
      </c>
      <c r="D533" s="145" t="s">
        <v>150</v>
      </c>
      <c r="E533" s="145" t="s">
        <v>467</v>
      </c>
      <c r="F533" s="145" t="s">
        <v>232</v>
      </c>
      <c r="G533" s="147"/>
      <c r="H533" s="49"/>
    </row>
    <row r="534" spans="1:8" ht="38.25" hidden="1" x14ac:dyDescent="0.2">
      <c r="A534" s="138" t="s">
        <v>24</v>
      </c>
      <c r="B534" s="139">
        <v>966</v>
      </c>
      <c r="C534" s="140" t="s">
        <v>147</v>
      </c>
      <c r="D534" s="140" t="s">
        <v>150</v>
      </c>
      <c r="E534" s="140" t="s">
        <v>467</v>
      </c>
      <c r="F534" s="140" t="s">
        <v>166</v>
      </c>
      <c r="G534" s="142">
        <f>G535</f>
        <v>0</v>
      </c>
      <c r="H534" s="49"/>
    </row>
    <row r="535" spans="1:8" ht="25.5" hidden="1" x14ac:dyDescent="0.2">
      <c r="A535" s="143" t="s">
        <v>200</v>
      </c>
      <c r="B535" s="144">
        <v>966</v>
      </c>
      <c r="C535" s="145" t="s">
        <v>147</v>
      </c>
      <c r="D535" s="145" t="s">
        <v>150</v>
      </c>
      <c r="E535" s="145" t="s">
        <v>467</v>
      </c>
      <c r="F535" s="145" t="s">
        <v>199</v>
      </c>
      <c r="G535" s="147">
        <f>G536</f>
        <v>0</v>
      </c>
      <c r="H535" s="49"/>
    </row>
    <row r="536" spans="1:8" hidden="1" x14ac:dyDescent="0.2">
      <c r="A536" s="143" t="s">
        <v>231</v>
      </c>
      <c r="B536" s="144">
        <v>966</v>
      </c>
      <c r="C536" s="145" t="s">
        <v>147</v>
      </c>
      <c r="D536" s="145" t="s">
        <v>150</v>
      </c>
      <c r="E536" s="145" t="s">
        <v>467</v>
      </c>
      <c r="F536" s="145" t="s">
        <v>232</v>
      </c>
      <c r="G536" s="147"/>
      <c r="H536" s="49"/>
    </row>
    <row r="537" spans="1:8" s="19" customFormat="1" ht="51" hidden="1" x14ac:dyDescent="0.2">
      <c r="A537" s="138" t="s">
        <v>483</v>
      </c>
      <c r="B537" s="139">
        <v>966</v>
      </c>
      <c r="C537" s="140" t="s">
        <v>147</v>
      </c>
      <c r="D537" s="140" t="s">
        <v>150</v>
      </c>
      <c r="E537" s="140" t="s">
        <v>484</v>
      </c>
      <c r="F537" s="140" t="s">
        <v>166</v>
      </c>
      <c r="G537" s="142">
        <f>G538</f>
        <v>0</v>
      </c>
      <c r="H537" s="213"/>
    </row>
    <row r="538" spans="1:8" ht="25.5" hidden="1" x14ac:dyDescent="0.2">
      <c r="A538" s="143" t="s">
        <v>200</v>
      </c>
      <c r="B538" s="144">
        <v>966</v>
      </c>
      <c r="C538" s="145" t="s">
        <v>147</v>
      </c>
      <c r="D538" s="145" t="s">
        <v>150</v>
      </c>
      <c r="E538" s="145" t="s">
        <v>484</v>
      </c>
      <c r="F538" s="145" t="s">
        <v>199</v>
      </c>
      <c r="G538" s="147">
        <f>G539</f>
        <v>0</v>
      </c>
      <c r="H538" s="49"/>
    </row>
    <row r="539" spans="1:8" hidden="1" x14ac:dyDescent="0.2">
      <c r="A539" s="143" t="s">
        <v>231</v>
      </c>
      <c r="B539" s="144">
        <v>966</v>
      </c>
      <c r="C539" s="145" t="s">
        <v>147</v>
      </c>
      <c r="D539" s="145" t="s">
        <v>150</v>
      </c>
      <c r="E539" s="145" t="s">
        <v>484</v>
      </c>
      <c r="F539" s="145" t="s">
        <v>232</v>
      </c>
      <c r="G539" s="147"/>
      <c r="H539" s="49"/>
    </row>
    <row r="540" spans="1:8" s="19" customFormat="1" ht="25.5" x14ac:dyDescent="0.2">
      <c r="A540" s="176" t="s">
        <v>473</v>
      </c>
      <c r="B540" s="171" t="s">
        <v>172</v>
      </c>
      <c r="C540" s="172" t="s">
        <v>147</v>
      </c>
      <c r="D540" s="172" t="s">
        <v>150</v>
      </c>
      <c r="E540" s="172" t="s">
        <v>474</v>
      </c>
      <c r="F540" s="172" t="s">
        <v>166</v>
      </c>
      <c r="G540" s="178">
        <f>G541</f>
        <v>24567.111000000001</v>
      </c>
      <c r="H540" s="178">
        <f>H541</f>
        <v>24567.111000000001</v>
      </c>
    </row>
    <row r="541" spans="1:8" ht="25.5" x14ac:dyDescent="0.2">
      <c r="A541" s="173" t="s">
        <v>200</v>
      </c>
      <c r="B541" s="174" t="s">
        <v>172</v>
      </c>
      <c r="C541" s="175" t="s">
        <v>147</v>
      </c>
      <c r="D541" s="175" t="s">
        <v>150</v>
      </c>
      <c r="E541" s="175" t="s">
        <v>474</v>
      </c>
      <c r="F541" s="175">
        <v>600</v>
      </c>
      <c r="G541" s="179">
        <f>G542</f>
        <v>24567.111000000001</v>
      </c>
      <c r="H541" s="179">
        <f>H542</f>
        <v>24567.111000000001</v>
      </c>
    </row>
    <row r="542" spans="1:8" x14ac:dyDescent="0.2">
      <c r="A542" s="173" t="s">
        <v>231</v>
      </c>
      <c r="B542" s="174" t="s">
        <v>172</v>
      </c>
      <c r="C542" s="175" t="s">
        <v>147</v>
      </c>
      <c r="D542" s="175" t="s">
        <v>150</v>
      </c>
      <c r="E542" s="175" t="s">
        <v>474</v>
      </c>
      <c r="F542" s="175">
        <v>610</v>
      </c>
      <c r="G542" s="179">
        <v>24567.111000000001</v>
      </c>
      <c r="H542" s="49">
        <v>24567.111000000001</v>
      </c>
    </row>
    <row r="543" spans="1:8" ht="39" customHeight="1" x14ac:dyDescent="0.2">
      <c r="A543" s="138" t="s">
        <v>444</v>
      </c>
      <c r="B543" s="139">
        <v>966</v>
      </c>
      <c r="C543" s="140" t="s">
        <v>147</v>
      </c>
      <c r="D543" s="140" t="s">
        <v>150</v>
      </c>
      <c r="E543" s="140" t="s">
        <v>22</v>
      </c>
      <c r="F543" s="140" t="s">
        <v>209</v>
      </c>
      <c r="G543" s="142">
        <f t="shared" ref="G543:H544" si="64">G544</f>
        <v>2398.4960000000001</v>
      </c>
      <c r="H543" s="178">
        <f t="shared" si="64"/>
        <v>2398.4960000000001</v>
      </c>
    </row>
    <row r="544" spans="1:8" ht="25.5" x14ac:dyDescent="0.2">
      <c r="A544" s="143" t="s">
        <v>265</v>
      </c>
      <c r="B544" s="144">
        <v>966</v>
      </c>
      <c r="C544" s="145" t="s">
        <v>147</v>
      </c>
      <c r="D544" s="145" t="s">
        <v>150</v>
      </c>
      <c r="E544" s="145" t="s">
        <v>22</v>
      </c>
      <c r="F544" s="145" t="s">
        <v>209</v>
      </c>
      <c r="G544" s="147">
        <f t="shared" si="64"/>
        <v>2398.4960000000001</v>
      </c>
      <c r="H544" s="179">
        <f t="shared" si="64"/>
        <v>2398.4960000000001</v>
      </c>
    </row>
    <row r="545" spans="1:8" x14ac:dyDescent="0.2">
      <c r="A545" s="143" t="s">
        <v>268</v>
      </c>
      <c r="B545" s="144">
        <v>966</v>
      </c>
      <c r="C545" s="145" t="s">
        <v>147</v>
      </c>
      <c r="D545" s="145" t="s">
        <v>150</v>
      </c>
      <c r="E545" s="145" t="s">
        <v>22</v>
      </c>
      <c r="F545" s="145" t="s">
        <v>267</v>
      </c>
      <c r="G545" s="147">
        <v>2398.4960000000001</v>
      </c>
      <c r="H545" s="49">
        <v>2398.4960000000001</v>
      </c>
    </row>
    <row r="546" spans="1:8" s="19" customFormat="1" ht="38.25" x14ac:dyDescent="0.2">
      <c r="A546" s="176" t="s">
        <v>444</v>
      </c>
      <c r="B546" s="171">
        <v>966</v>
      </c>
      <c r="C546" s="172" t="s">
        <v>147</v>
      </c>
      <c r="D546" s="172" t="s">
        <v>150</v>
      </c>
      <c r="E546" s="172" t="s">
        <v>551</v>
      </c>
      <c r="F546" s="172" t="s">
        <v>209</v>
      </c>
      <c r="G546" s="178">
        <f>G547</f>
        <v>2137.6889999999999</v>
      </c>
      <c r="H546" s="178">
        <f>H547</f>
        <v>2137.6889999999999</v>
      </c>
    </row>
    <row r="547" spans="1:8" ht="25.5" x14ac:dyDescent="0.2">
      <c r="A547" s="173" t="s">
        <v>265</v>
      </c>
      <c r="B547" s="174">
        <v>966</v>
      </c>
      <c r="C547" s="175" t="s">
        <v>147</v>
      </c>
      <c r="D547" s="175" t="s">
        <v>150</v>
      </c>
      <c r="E547" s="175" t="s">
        <v>551</v>
      </c>
      <c r="F547" s="175" t="s">
        <v>209</v>
      </c>
      <c r="G547" s="179">
        <f>G548</f>
        <v>2137.6889999999999</v>
      </c>
      <c r="H547" s="179">
        <f>H548</f>
        <v>2137.6889999999999</v>
      </c>
    </row>
    <row r="548" spans="1:8" x14ac:dyDescent="0.2">
      <c r="A548" s="173" t="s">
        <v>268</v>
      </c>
      <c r="B548" s="174">
        <v>966</v>
      </c>
      <c r="C548" s="175" t="s">
        <v>147</v>
      </c>
      <c r="D548" s="175" t="s">
        <v>150</v>
      </c>
      <c r="E548" s="175" t="s">
        <v>551</v>
      </c>
      <c r="F548" s="175" t="s">
        <v>267</v>
      </c>
      <c r="G548" s="179">
        <v>2137.6889999999999</v>
      </c>
      <c r="H548" s="49">
        <v>2137.6889999999999</v>
      </c>
    </row>
    <row r="549" spans="1:8" ht="63.75" customHeight="1" x14ac:dyDescent="0.2">
      <c r="A549" s="138" t="s">
        <v>21</v>
      </c>
      <c r="B549" s="139">
        <v>966</v>
      </c>
      <c r="C549" s="140" t="s">
        <v>147</v>
      </c>
      <c r="D549" s="140" t="s">
        <v>150</v>
      </c>
      <c r="E549" s="140" t="s">
        <v>22</v>
      </c>
      <c r="F549" s="140" t="s">
        <v>166</v>
      </c>
      <c r="G549" s="142">
        <f t="shared" ref="G549:H550" si="65">G550</f>
        <v>564885.37100000004</v>
      </c>
      <c r="H549" s="178">
        <f t="shared" si="65"/>
        <v>564885.37100000004</v>
      </c>
    </row>
    <row r="550" spans="1:8" ht="25.5" x14ac:dyDescent="0.2">
      <c r="A550" s="143" t="s">
        <v>265</v>
      </c>
      <c r="B550" s="144">
        <v>966</v>
      </c>
      <c r="C550" s="145" t="s">
        <v>147</v>
      </c>
      <c r="D550" s="145" t="s">
        <v>150</v>
      </c>
      <c r="E550" s="145" t="s">
        <v>22</v>
      </c>
      <c r="F550" s="145" t="s">
        <v>209</v>
      </c>
      <c r="G550" s="147">
        <f t="shared" si="65"/>
        <v>564885.37100000004</v>
      </c>
      <c r="H550" s="179">
        <f t="shared" si="65"/>
        <v>564885.37100000004</v>
      </c>
    </row>
    <row r="551" spans="1:8" x14ac:dyDescent="0.2">
      <c r="A551" s="143" t="s">
        <v>268</v>
      </c>
      <c r="B551" s="144">
        <v>966</v>
      </c>
      <c r="C551" s="145" t="s">
        <v>147</v>
      </c>
      <c r="D551" s="145" t="s">
        <v>150</v>
      </c>
      <c r="E551" s="145" t="s">
        <v>22</v>
      </c>
      <c r="F551" s="145" t="s">
        <v>267</v>
      </c>
      <c r="G551" s="147">
        <v>564885.37100000004</v>
      </c>
      <c r="H551" s="49">
        <f>265073.456+299811.915</f>
        <v>564885.37100000004</v>
      </c>
    </row>
    <row r="552" spans="1:8" ht="51" x14ac:dyDescent="0.2">
      <c r="A552" s="138" t="s">
        <v>28</v>
      </c>
      <c r="B552" s="139">
        <v>966</v>
      </c>
      <c r="C552" s="140" t="s">
        <v>147</v>
      </c>
      <c r="D552" s="140" t="s">
        <v>150</v>
      </c>
      <c r="E552" s="140" t="s">
        <v>20</v>
      </c>
      <c r="F552" s="140" t="s">
        <v>166</v>
      </c>
      <c r="G552" s="142">
        <f t="shared" ref="G552:H553" si="66">G553</f>
        <v>4285.2269999999999</v>
      </c>
      <c r="H552" s="178">
        <f t="shared" si="66"/>
        <v>4285.2269999999999</v>
      </c>
    </row>
    <row r="553" spans="1:8" ht="25.5" x14ac:dyDescent="0.2">
      <c r="A553" s="143" t="s">
        <v>265</v>
      </c>
      <c r="B553" s="144">
        <v>966</v>
      </c>
      <c r="C553" s="145" t="s">
        <v>147</v>
      </c>
      <c r="D553" s="145" t="s">
        <v>150</v>
      </c>
      <c r="E553" s="145" t="s">
        <v>20</v>
      </c>
      <c r="F553" s="145" t="s">
        <v>209</v>
      </c>
      <c r="G553" s="147">
        <f t="shared" si="66"/>
        <v>4285.2269999999999</v>
      </c>
      <c r="H553" s="179">
        <f t="shared" si="66"/>
        <v>4285.2269999999999</v>
      </c>
    </row>
    <row r="554" spans="1:8" x14ac:dyDescent="0.2">
      <c r="A554" s="143" t="s">
        <v>268</v>
      </c>
      <c r="B554" s="144">
        <v>966</v>
      </c>
      <c r="C554" s="145" t="s">
        <v>147</v>
      </c>
      <c r="D554" s="145" t="s">
        <v>150</v>
      </c>
      <c r="E554" s="145" t="s">
        <v>20</v>
      </c>
      <c r="F554" s="145" t="s">
        <v>267</v>
      </c>
      <c r="G554" s="147">
        <v>4285.2269999999999</v>
      </c>
      <c r="H554" s="49">
        <v>4285.2269999999999</v>
      </c>
    </row>
    <row r="555" spans="1:8" ht="63.75" x14ac:dyDescent="0.2">
      <c r="A555" s="138" t="s">
        <v>29</v>
      </c>
      <c r="B555" s="139">
        <v>966</v>
      </c>
      <c r="C555" s="140" t="s">
        <v>147</v>
      </c>
      <c r="D555" s="140" t="s">
        <v>150</v>
      </c>
      <c r="E555" s="140" t="s">
        <v>20</v>
      </c>
      <c r="F555" s="140" t="s">
        <v>166</v>
      </c>
      <c r="G555" s="142">
        <f t="shared" ref="G555:H555" si="67">G556</f>
        <v>571545.95299999998</v>
      </c>
      <c r="H555" s="178">
        <f t="shared" si="67"/>
        <v>571545.95299999998</v>
      </c>
    </row>
    <row r="556" spans="1:8" ht="25.5" x14ac:dyDescent="0.2">
      <c r="A556" s="143" t="s">
        <v>265</v>
      </c>
      <c r="B556" s="144">
        <v>966</v>
      </c>
      <c r="C556" s="145" t="s">
        <v>147</v>
      </c>
      <c r="D556" s="145" t="s">
        <v>150</v>
      </c>
      <c r="E556" s="145" t="s">
        <v>20</v>
      </c>
      <c r="F556" s="145" t="s">
        <v>209</v>
      </c>
      <c r="G556" s="147">
        <f>G557</f>
        <v>571545.95299999998</v>
      </c>
      <c r="H556" s="179">
        <f>H557</f>
        <v>571545.95299999998</v>
      </c>
    </row>
    <row r="557" spans="1:8" x14ac:dyDescent="0.2">
      <c r="A557" s="143" t="s">
        <v>268</v>
      </c>
      <c r="B557" s="144">
        <v>966</v>
      </c>
      <c r="C557" s="145" t="s">
        <v>147</v>
      </c>
      <c r="D557" s="145" t="s">
        <v>150</v>
      </c>
      <c r="E557" s="145" t="s">
        <v>20</v>
      </c>
      <c r="F557" s="145" t="s">
        <v>267</v>
      </c>
      <c r="G557" s="147">
        <v>571545.95299999998</v>
      </c>
      <c r="H557" s="49">
        <v>571545.95299999998</v>
      </c>
    </row>
    <row r="558" spans="1:8" ht="51" x14ac:dyDescent="0.2">
      <c r="A558" s="38" t="s">
        <v>512</v>
      </c>
      <c r="B558" s="37">
        <v>966</v>
      </c>
      <c r="C558" s="39" t="s">
        <v>147</v>
      </c>
      <c r="D558" s="39" t="s">
        <v>150</v>
      </c>
      <c r="E558" s="39" t="s">
        <v>513</v>
      </c>
      <c r="F558" s="39" t="s">
        <v>166</v>
      </c>
      <c r="G558" s="178">
        <f>G559</f>
        <v>654.48699999999997</v>
      </c>
      <c r="H558" s="178">
        <f>H559</f>
        <v>654.48699999999997</v>
      </c>
    </row>
    <row r="559" spans="1:8" ht="25.5" x14ac:dyDescent="0.2">
      <c r="A559" s="33" t="s">
        <v>200</v>
      </c>
      <c r="B559" s="35">
        <v>966</v>
      </c>
      <c r="C559" s="34" t="s">
        <v>147</v>
      </c>
      <c r="D559" s="34" t="s">
        <v>150</v>
      </c>
      <c r="E559" s="34" t="s">
        <v>513</v>
      </c>
      <c r="F559" s="34" t="s">
        <v>199</v>
      </c>
      <c r="G559" s="179">
        <f>G560</f>
        <v>654.48699999999997</v>
      </c>
      <c r="H559" s="179">
        <f>H560</f>
        <v>654.48699999999997</v>
      </c>
    </row>
    <row r="560" spans="1:8" x14ac:dyDescent="0.2">
      <c r="A560" s="33" t="s">
        <v>231</v>
      </c>
      <c r="B560" s="35">
        <v>966</v>
      </c>
      <c r="C560" s="34" t="s">
        <v>147</v>
      </c>
      <c r="D560" s="34" t="s">
        <v>150</v>
      </c>
      <c r="E560" s="34" t="s">
        <v>513</v>
      </c>
      <c r="F560" s="34" t="s">
        <v>232</v>
      </c>
      <c r="G560" s="179">
        <v>654.48699999999997</v>
      </c>
      <c r="H560" s="49">
        <v>654.48699999999997</v>
      </c>
    </row>
    <row r="561" spans="1:8" ht="54" x14ac:dyDescent="0.25">
      <c r="A561" s="53" t="s">
        <v>274</v>
      </c>
      <c r="B561" s="44">
        <v>966</v>
      </c>
      <c r="C561" s="44" t="s">
        <v>147</v>
      </c>
      <c r="D561" s="48" t="s">
        <v>150</v>
      </c>
      <c r="E561" s="48" t="s">
        <v>319</v>
      </c>
      <c r="F561" s="48" t="s">
        <v>166</v>
      </c>
      <c r="G561" s="115">
        <f t="shared" ref="G561:H563" si="68">G562</f>
        <v>50</v>
      </c>
      <c r="H561" s="115">
        <f t="shared" si="68"/>
        <v>50</v>
      </c>
    </row>
    <row r="562" spans="1:8" ht="38.25" x14ac:dyDescent="0.2">
      <c r="A562" s="73" t="s">
        <v>275</v>
      </c>
      <c r="B562" s="37">
        <v>966</v>
      </c>
      <c r="C562" s="35" t="s">
        <v>147</v>
      </c>
      <c r="D562" s="39" t="s">
        <v>150</v>
      </c>
      <c r="E562" s="39" t="s">
        <v>320</v>
      </c>
      <c r="F562" s="39" t="s">
        <v>166</v>
      </c>
      <c r="G562" s="117">
        <f t="shared" si="68"/>
        <v>50</v>
      </c>
      <c r="H562" s="117">
        <f t="shared" si="68"/>
        <v>50</v>
      </c>
    </row>
    <row r="563" spans="1:8" ht="25.5" x14ac:dyDescent="0.2">
      <c r="A563" s="6" t="s">
        <v>76</v>
      </c>
      <c r="B563" s="35">
        <v>966</v>
      </c>
      <c r="C563" s="35" t="s">
        <v>147</v>
      </c>
      <c r="D563" s="34" t="s">
        <v>150</v>
      </c>
      <c r="E563" s="34" t="s">
        <v>320</v>
      </c>
      <c r="F563" s="34" t="s">
        <v>191</v>
      </c>
      <c r="G563" s="114">
        <f t="shared" si="68"/>
        <v>50</v>
      </c>
      <c r="H563" s="114">
        <f t="shared" si="68"/>
        <v>50</v>
      </c>
    </row>
    <row r="564" spans="1:8" ht="25.5" x14ac:dyDescent="0.2">
      <c r="A564" s="33" t="s">
        <v>218</v>
      </c>
      <c r="B564" s="35">
        <v>966</v>
      </c>
      <c r="C564" s="35" t="s">
        <v>147</v>
      </c>
      <c r="D564" s="34" t="s">
        <v>150</v>
      </c>
      <c r="E564" s="34" t="s">
        <v>320</v>
      </c>
      <c r="F564" s="34" t="s">
        <v>219</v>
      </c>
      <c r="G564" s="114">
        <v>50</v>
      </c>
      <c r="H564" s="110">
        <v>50</v>
      </c>
    </row>
    <row r="565" spans="1:8" ht="13.5" x14ac:dyDescent="0.25">
      <c r="A565" s="13" t="s">
        <v>372</v>
      </c>
      <c r="B565" s="14">
        <v>966</v>
      </c>
      <c r="C565" s="15" t="s">
        <v>147</v>
      </c>
      <c r="D565" s="15" t="s">
        <v>142</v>
      </c>
      <c r="E565" s="15" t="s">
        <v>287</v>
      </c>
      <c r="F565" s="15" t="s">
        <v>166</v>
      </c>
      <c r="G565" s="112">
        <f>G567</f>
        <v>40137.057000000001</v>
      </c>
      <c r="H565" s="112">
        <f>H567</f>
        <v>40137.057000000001</v>
      </c>
    </row>
    <row r="566" spans="1:8" ht="38.25" x14ac:dyDescent="0.25">
      <c r="A566" s="51" t="s">
        <v>1</v>
      </c>
      <c r="B566" s="14">
        <v>966</v>
      </c>
      <c r="C566" s="15" t="s">
        <v>147</v>
      </c>
      <c r="D566" s="15" t="s">
        <v>142</v>
      </c>
      <c r="E566" s="15" t="s">
        <v>303</v>
      </c>
      <c r="F566" s="15" t="s">
        <v>166</v>
      </c>
      <c r="G566" s="115">
        <f>G567</f>
        <v>40137.057000000001</v>
      </c>
      <c r="H566" s="115">
        <f>H567</f>
        <v>40137.057000000001</v>
      </c>
    </row>
    <row r="567" spans="1:8" s="20" customFormat="1" ht="40.5" x14ac:dyDescent="0.25">
      <c r="A567" s="13" t="s">
        <v>235</v>
      </c>
      <c r="B567" s="14">
        <v>966</v>
      </c>
      <c r="C567" s="15" t="s">
        <v>147</v>
      </c>
      <c r="D567" s="15" t="s">
        <v>142</v>
      </c>
      <c r="E567" s="15" t="s">
        <v>315</v>
      </c>
      <c r="F567" s="15" t="s">
        <v>166</v>
      </c>
      <c r="G567" s="115">
        <f>G568+G571+G574+G577+G580+G583+G586</f>
        <v>40137.057000000001</v>
      </c>
      <c r="H567" s="115">
        <f>H568+H571+H574+H577+H580+H583+H586</f>
        <v>40137.057000000001</v>
      </c>
    </row>
    <row r="568" spans="1:8" s="19" customFormat="1" ht="38.25" x14ac:dyDescent="0.2">
      <c r="A568" s="52" t="s">
        <v>229</v>
      </c>
      <c r="B568" s="17">
        <v>966</v>
      </c>
      <c r="C568" s="18" t="s">
        <v>147</v>
      </c>
      <c r="D568" s="18" t="s">
        <v>142</v>
      </c>
      <c r="E568" s="18" t="s">
        <v>316</v>
      </c>
      <c r="F568" s="18" t="s">
        <v>166</v>
      </c>
      <c r="G568" s="117">
        <f t="shared" ref="G568:H569" si="69">G569</f>
        <v>32158.2</v>
      </c>
      <c r="H568" s="117">
        <f t="shared" si="69"/>
        <v>32158.2</v>
      </c>
    </row>
    <row r="569" spans="1:8" ht="25.5" x14ac:dyDescent="0.2">
      <c r="A569" s="6" t="s">
        <v>200</v>
      </c>
      <c r="B569" s="7">
        <v>966</v>
      </c>
      <c r="C569" s="8" t="s">
        <v>147</v>
      </c>
      <c r="D569" s="8" t="s">
        <v>142</v>
      </c>
      <c r="E569" s="8" t="s">
        <v>316</v>
      </c>
      <c r="F569" s="8" t="s">
        <v>199</v>
      </c>
      <c r="G569" s="114">
        <f t="shared" si="69"/>
        <v>32158.2</v>
      </c>
      <c r="H569" s="114">
        <f t="shared" si="69"/>
        <v>32158.2</v>
      </c>
    </row>
    <row r="570" spans="1:8" s="19" customFormat="1" x14ac:dyDescent="0.2">
      <c r="A570" s="6" t="s">
        <v>231</v>
      </c>
      <c r="B570" s="7">
        <v>966</v>
      </c>
      <c r="C570" s="8" t="s">
        <v>147</v>
      </c>
      <c r="D570" s="8" t="s">
        <v>142</v>
      </c>
      <c r="E570" s="8" t="s">
        <v>316</v>
      </c>
      <c r="F570" s="8" t="s">
        <v>232</v>
      </c>
      <c r="G570" s="114">
        <v>32158.2</v>
      </c>
      <c r="H570" s="114">
        <v>32158.2</v>
      </c>
    </row>
    <row r="571" spans="1:8" s="19" customFormat="1" ht="25.5" hidden="1" x14ac:dyDescent="0.2">
      <c r="A571" s="149" t="s">
        <v>234</v>
      </c>
      <c r="B571" s="17">
        <v>966</v>
      </c>
      <c r="C571" s="18" t="s">
        <v>147</v>
      </c>
      <c r="D571" s="18" t="s">
        <v>142</v>
      </c>
      <c r="E571" s="18" t="s">
        <v>41</v>
      </c>
      <c r="F571" s="18" t="s">
        <v>166</v>
      </c>
      <c r="G571" s="117">
        <f>G572</f>
        <v>0</v>
      </c>
      <c r="H571" s="213"/>
    </row>
    <row r="572" spans="1:8" s="19" customFormat="1" ht="25.5" hidden="1" x14ac:dyDescent="0.2">
      <c r="A572" s="6" t="s">
        <v>200</v>
      </c>
      <c r="B572" s="7">
        <v>966</v>
      </c>
      <c r="C572" s="8" t="s">
        <v>147</v>
      </c>
      <c r="D572" s="8" t="s">
        <v>142</v>
      </c>
      <c r="E572" s="8" t="s">
        <v>41</v>
      </c>
      <c r="F572" s="8" t="s">
        <v>199</v>
      </c>
      <c r="G572" s="114">
        <f>G573</f>
        <v>0</v>
      </c>
      <c r="H572" s="213"/>
    </row>
    <row r="573" spans="1:8" s="19" customFormat="1" hidden="1" x14ac:dyDescent="0.2">
      <c r="A573" s="6" t="s">
        <v>231</v>
      </c>
      <c r="B573" s="7">
        <v>966</v>
      </c>
      <c r="C573" s="8" t="s">
        <v>147</v>
      </c>
      <c r="D573" s="8" t="s">
        <v>142</v>
      </c>
      <c r="E573" s="8" t="s">
        <v>41</v>
      </c>
      <c r="F573" s="8" t="s">
        <v>232</v>
      </c>
      <c r="G573" s="114">
        <v>0</v>
      </c>
      <c r="H573" s="213"/>
    </row>
    <row r="574" spans="1:8" x14ac:dyDescent="0.2">
      <c r="A574" s="47" t="s">
        <v>230</v>
      </c>
      <c r="B574" s="37">
        <v>966</v>
      </c>
      <c r="C574" s="39" t="s">
        <v>147</v>
      </c>
      <c r="D574" s="39" t="s">
        <v>142</v>
      </c>
      <c r="E574" s="18" t="s">
        <v>317</v>
      </c>
      <c r="F574" s="39" t="s">
        <v>166</v>
      </c>
      <c r="G574" s="117">
        <f t="shared" ref="G574:H575" si="70">G575</f>
        <v>6573.08</v>
      </c>
      <c r="H574" s="117">
        <f t="shared" si="70"/>
        <v>6573.08</v>
      </c>
    </row>
    <row r="575" spans="1:8" ht="25.5" x14ac:dyDescent="0.2">
      <c r="A575" s="6" t="s">
        <v>200</v>
      </c>
      <c r="B575" s="67" t="s">
        <v>172</v>
      </c>
      <c r="C575" s="34" t="s">
        <v>147</v>
      </c>
      <c r="D575" s="34" t="s">
        <v>142</v>
      </c>
      <c r="E575" s="8" t="s">
        <v>317</v>
      </c>
      <c r="F575" s="8" t="s">
        <v>199</v>
      </c>
      <c r="G575" s="114">
        <f t="shared" si="70"/>
        <v>6573.08</v>
      </c>
      <c r="H575" s="114">
        <f t="shared" si="70"/>
        <v>6573.08</v>
      </c>
    </row>
    <row r="576" spans="1:8" x14ac:dyDescent="0.2">
      <c r="A576" s="6" t="s">
        <v>231</v>
      </c>
      <c r="B576" s="67" t="s">
        <v>172</v>
      </c>
      <c r="C576" s="34" t="s">
        <v>147</v>
      </c>
      <c r="D576" s="34" t="s">
        <v>142</v>
      </c>
      <c r="E576" s="8" t="s">
        <v>317</v>
      </c>
      <c r="F576" s="8" t="s">
        <v>232</v>
      </c>
      <c r="G576" s="114">
        <v>6573.08</v>
      </c>
      <c r="H576" s="49">
        <v>6573.08</v>
      </c>
    </row>
    <row r="577" spans="1:8" s="19" customFormat="1" ht="25.5" x14ac:dyDescent="0.2">
      <c r="A577" s="16" t="s">
        <v>236</v>
      </c>
      <c r="B577" s="54" t="s">
        <v>172</v>
      </c>
      <c r="C577" s="39" t="s">
        <v>147</v>
      </c>
      <c r="D577" s="39" t="s">
        <v>142</v>
      </c>
      <c r="E577" s="18" t="s">
        <v>318</v>
      </c>
      <c r="F577" s="18" t="s">
        <v>166</v>
      </c>
      <c r="G577" s="117">
        <f t="shared" ref="G577:H578" si="71">G578</f>
        <v>70</v>
      </c>
      <c r="H577" s="117">
        <f t="shared" si="71"/>
        <v>70</v>
      </c>
    </row>
    <row r="578" spans="1:8" ht="25.5" x14ac:dyDescent="0.2">
      <c r="A578" s="6" t="s">
        <v>200</v>
      </c>
      <c r="B578" s="67" t="s">
        <v>172</v>
      </c>
      <c r="C578" s="34" t="s">
        <v>147</v>
      </c>
      <c r="D578" s="34" t="s">
        <v>142</v>
      </c>
      <c r="E578" s="8" t="s">
        <v>318</v>
      </c>
      <c r="F578" s="8" t="s">
        <v>199</v>
      </c>
      <c r="G578" s="114">
        <f t="shared" si="71"/>
        <v>70</v>
      </c>
      <c r="H578" s="114">
        <f t="shared" si="71"/>
        <v>70</v>
      </c>
    </row>
    <row r="579" spans="1:8" x14ac:dyDescent="0.2">
      <c r="A579" s="6" t="s">
        <v>231</v>
      </c>
      <c r="B579" s="67" t="s">
        <v>172</v>
      </c>
      <c r="C579" s="34" t="s">
        <v>147</v>
      </c>
      <c r="D579" s="34" t="s">
        <v>142</v>
      </c>
      <c r="E579" s="8" t="s">
        <v>318</v>
      </c>
      <c r="F579" s="8" t="s">
        <v>232</v>
      </c>
      <c r="G579" s="114">
        <v>70</v>
      </c>
      <c r="H579" s="114">
        <v>70</v>
      </c>
    </row>
    <row r="580" spans="1:8" ht="38.25" hidden="1" x14ac:dyDescent="0.2">
      <c r="A580" s="138" t="s">
        <v>121</v>
      </c>
      <c r="B580" s="54" t="s">
        <v>172</v>
      </c>
      <c r="C580" s="39" t="s">
        <v>147</v>
      </c>
      <c r="D580" s="39" t="s">
        <v>142</v>
      </c>
      <c r="E580" s="18" t="s">
        <v>109</v>
      </c>
      <c r="F580" s="18" t="s">
        <v>166</v>
      </c>
      <c r="G580" s="117">
        <f>G581</f>
        <v>0</v>
      </c>
      <c r="H580" s="49"/>
    </row>
    <row r="581" spans="1:8" ht="25.5" hidden="1" x14ac:dyDescent="0.2">
      <c r="A581" s="143" t="s">
        <v>200</v>
      </c>
      <c r="B581" s="67" t="s">
        <v>172</v>
      </c>
      <c r="C581" s="34" t="s">
        <v>147</v>
      </c>
      <c r="D581" s="34" t="s">
        <v>142</v>
      </c>
      <c r="E581" s="8" t="s">
        <v>109</v>
      </c>
      <c r="F581" s="8" t="s">
        <v>199</v>
      </c>
      <c r="G581" s="114">
        <f>G582</f>
        <v>0</v>
      </c>
      <c r="H581" s="49"/>
    </row>
    <row r="582" spans="1:8" hidden="1" x14ac:dyDescent="0.2">
      <c r="A582" s="143" t="s">
        <v>231</v>
      </c>
      <c r="B582" s="67" t="s">
        <v>172</v>
      </c>
      <c r="C582" s="34" t="s">
        <v>147</v>
      </c>
      <c r="D582" s="34" t="s">
        <v>142</v>
      </c>
      <c r="E582" s="8" t="s">
        <v>109</v>
      </c>
      <c r="F582" s="8" t="s">
        <v>232</v>
      </c>
      <c r="G582" s="114">
        <v>0</v>
      </c>
      <c r="H582" s="49"/>
    </row>
    <row r="583" spans="1:8" ht="51" hidden="1" x14ac:dyDescent="0.2">
      <c r="A583" s="138" t="s">
        <v>108</v>
      </c>
      <c r="B583" s="54" t="s">
        <v>172</v>
      </c>
      <c r="C583" s="39" t="s">
        <v>147</v>
      </c>
      <c r="D583" s="39" t="s">
        <v>142</v>
      </c>
      <c r="E583" s="18" t="s">
        <v>109</v>
      </c>
      <c r="F583" s="18" t="s">
        <v>166</v>
      </c>
      <c r="G583" s="117">
        <f>G584</f>
        <v>0</v>
      </c>
      <c r="H583" s="49"/>
    </row>
    <row r="584" spans="1:8" ht="25.5" hidden="1" x14ac:dyDescent="0.2">
      <c r="A584" s="6" t="s">
        <v>200</v>
      </c>
      <c r="B584" s="67" t="s">
        <v>172</v>
      </c>
      <c r="C584" s="34" t="s">
        <v>147</v>
      </c>
      <c r="D584" s="34" t="s">
        <v>142</v>
      </c>
      <c r="E584" s="8" t="s">
        <v>109</v>
      </c>
      <c r="F584" s="8" t="s">
        <v>199</v>
      </c>
      <c r="G584" s="114">
        <f>G585</f>
        <v>0</v>
      </c>
      <c r="H584" s="49"/>
    </row>
    <row r="585" spans="1:8" hidden="1" x14ac:dyDescent="0.2">
      <c r="A585" s="6" t="s">
        <v>231</v>
      </c>
      <c r="B585" s="67" t="s">
        <v>172</v>
      </c>
      <c r="C585" s="34" t="s">
        <v>147</v>
      </c>
      <c r="D585" s="34" t="s">
        <v>142</v>
      </c>
      <c r="E585" s="8" t="s">
        <v>109</v>
      </c>
      <c r="F585" s="8" t="s">
        <v>232</v>
      </c>
      <c r="G585" s="114">
        <v>0</v>
      </c>
      <c r="H585" s="49"/>
    </row>
    <row r="586" spans="1:8" ht="23.25" customHeight="1" x14ac:dyDescent="0.2">
      <c r="A586" s="47" t="s">
        <v>427</v>
      </c>
      <c r="B586" s="37">
        <v>966</v>
      </c>
      <c r="C586" s="39" t="s">
        <v>147</v>
      </c>
      <c r="D586" s="39" t="s">
        <v>142</v>
      </c>
      <c r="E586" s="18" t="s">
        <v>428</v>
      </c>
      <c r="F586" s="39" t="s">
        <v>166</v>
      </c>
      <c r="G586" s="117">
        <f t="shared" ref="G586:H586" si="72">G587</f>
        <v>1335.777</v>
      </c>
      <c r="H586" s="117">
        <f t="shared" si="72"/>
        <v>1335.777</v>
      </c>
    </row>
    <row r="587" spans="1:8" ht="25.5" x14ac:dyDescent="0.2">
      <c r="A587" s="6" t="s">
        <v>200</v>
      </c>
      <c r="B587" s="67">
        <v>966</v>
      </c>
      <c r="C587" s="34" t="s">
        <v>147</v>
      </c>
      <c r="D587" s="34" t="s">
        <v>142</v>
      </c>
      <c r="E587" s="8" t="s">
        <v>428</v>
      </c>
      <c r="F587" s="8" t="s">
        <v>199</v>
      </c>
      <c r="G587" s="114">
        <f>G588+G589</f>
        <v>1335.777</v>
      </c>
      <c r="H587" s="114">
        <f>H588+H589</f>
        <v>1335.777</v>
      </c>
    </row>
    <row r="588" spans="1:8" x14ac:dyDescent="0.2">
      <c r="A588" s="6" t="s">
        <v>231</v>
      </c>
      <c r="B588" s="67">
        <v>966</v>
      </c>
      <c r="C588" s="34" t="s">
        <v>147</v>
      </c>
      <c r="D588" s="34" t="s">
        <v>142</v>
      </c>
      <c r="E588" s="8" t="s">
        <v>428</v>
      </c>
      <c r="F588" s="8" t="s">
        <v>232</v>
      </c>
      <c r="G588" s="114">
        <v>1314.7270000000001</v>
      </c>
      <c r="H588" s="49">
        <v>1314.7270000000001</v>
      </c>
    </row>
    <row r="589" spans="1:8" ht="48" customHeight="1" x14ac:dyDescent="0.2">
      <c r="A589" s="6" t="s">
        <v>485</v>
      </c>
      <c r="B589" s="67">
        <v>966</v>
      </c>
      <c r="C589" s="34" t="s">
        <v>147</v>
      </c>
      <c r="D589" s="34" t="s">
        <v>142</v>
      </c>
      <c r="E589" s="8" t="s">
        <v>428</v>
      </c>
      <c r="F589" s="8" t="s">
        <v>486</v>
      </c>
      <c r="G589" s="114">
        <v>21.05</v>
      </c>
      <c r="H589" s="114">
        <v>21.05</v>
      </c>
    </row>
    <row r="590" spans="1:8" ht="13.5" x14ac:dyDescent="0.25">
      <c r="A590" s="13" t="s">
        <v>156</v>
      </c>
      <c r="B590" s="14">
        <v>966</v>
      </c>
      <c r="C590" s="15" t="s">
        <v>147</v>
      </c>
      <c r="D590" s="15" t="s">
        <v>157</v>
      </c>
      <c r="E590" s="15" t="s">
        <v>287</v>
      </c>
      <c r="F590" s="15" t="s">
        <v>166</v>
      </c>
      <c r="G590" s="116">
        <f>G591+G614+G619+G623</f>
        <v>32350.988999999998</v>
      </c>
      <c r="H590" s="116">
        <f>H591+H614+H619+H623</f>
        <v>32350.988999999998</v>
      </c>
    </row>
    <row r="591" spans="1:8" ht="38.25" x14ac:dyDescent="0.25">
      <c r="A591" s="51" t="s">
        <v>1</v>
      </c>
      <c r="B591" s="9">
        <v>966</v>
      </c>
      <c r="C591" s="15" t="s">
        <v>147</v>
      </c>
      <c r="D591" s="15" t="s">
        <v>157</v>
      </c>
      <c r="E591" s="15" t="s">
        <v>303</v>
      </c>
      <c r="F591" s="15" t="s">
        <v>166</v>
      </c>
      <c r="G591" s="116">
        <f>G592+G601</f>
        <v>32208.548999999999</v>
      </c>
      <c r="H591" s="116">
        <f>H592+H601</f>
        <v>32208.548999999999</v>
      </c>
    </row>
    <row r="592" spans="1:8" ht="40.5" x14ac:dyDescent="0.25">
      <c r="A592" s="13" t="s">
        <v>235</v>
      </c>
      <c r="B592" s="14">
        <v>966</v>
      </c>
      <c r="C592" s="15" t="s">
        <v>147</v>
      </c>
      <c r="D592" s="15" t="s">
        <v>157</v>
      </c>
      <c r="E592" s="15" t="s">
        <v>315</v>
      </c>
      <c r="F592" s="15" t="s">
        <v>166</v>
      </c>
      <c r="G592" s="115">
        <f>G593+G598</f>
        <v>4699.9610000000002</v>
      </c>
      <c r="H592" s="115">
        <f>H593+H598</f>
        <v>4699.9610000000002</v>
      </c>
    </row>
    <row r="593" spans="1:8" ht="25.5" x14ac:dyDescent="0.2">
      <c r="A593" s="138" t="s">
        <v>258</v>
      </c>
      <c r="B593" s="54" t="s">
        <v>172</v>
      </c>
      <c r="C593" s="39" t="s">
        <v>147</v>
      </c>
      <c r="D593" s="39" t="s">
        <v>157</v>
      </c>
      <c r="E593" s="18" t="s">
        <v>321</v>
      </c>
      <c r="F593" s="18" t="s">
        <v>166</v>
      </c>
      <c r="G593" s="117">
        <f>G594+G596</f>
        <v>2032.905</v>
      </c>
      <c r="H593" s="117">
        <f>H594+H596</f>
        <v>2032.905</v>
      </c>
    </row>
    <row r="594" spans="1:8" ht="25.5" x14ac:dyDescent="0.2">
      <c r="A594" s="6" t="s">
        <v>76</v>
      </c>
      <c r="B594" s="67" t="s">
        <v>172</v>
      </c>
      <c r="C594" s="34" t="s">
        <v>147</v>
      </c>
      <c r="D594" s="34" t="s">
        <v>157</v>
      </c>
      <c r="E594" s="8" t="s">
        <v>321</v>
      </c>
      <c r="F594" s="8" t="s">
        <v>191</v>
      </c>
      <c r="G594" s="114">
        <f>G595</f>
        <v>120</v>
      </c>
      <c r="H594" s="114">
        <f>H595</f>
        <v>120</v>
      </c>
    </row>
    <row r="595" spans="1:8" ht="25.5" x14ac:dyDescent="0.2">
      <c r="A595" s="6" t="s">
        <v>218</v>
      </c>
      <c r="B595" s="67" t="s">
        <v>172</v>
      </c>
      <c r="C595" s="34" t="s">
        <v>147</v>
      </c>
      <c r="D595" s="34" t="s">
        <v>157</v>
      </c>
      <c r="E595" s="8" t="s">
        <v>321</v>
      </c>
      <c r="F595" s="8" t="s">
        <v>219</v>
      </c>
      <c r="G595" s="114">
        <v>120</v>
      </c>
      <c r="H595" s="114">
        <v>120</v>
      </c>
    </row>
    <row r="596" spans="1:8" ht="25.5" x14ac:dyDescent="0.2">
      <c r="A596" s="6" t="s">
        <v>200</v>
      </c>
      <c r="B596" s="67" t="s">
        <v>172</v>
      </c>
      <c r="C596" s="34" t="s">
        <v>147</v>
      </c>
      <c r="D596" s="34" t="s">
        <v>157</v>
      </c>
      <c r="E596" s="8" t="s">
        <v>321</v>
      </c>
      <c r="F596" s="8" t="s">
        <v>199</v>
      </c>
      <c r="G596" s="114">
        <f>G597</f>
        <v>1912.905</v>
      </c>
      <c r="H596" s="114">
        <f>H597</f>
        <v>1912.905</v>
      </c>
    </row>
    <row r="597" spans="1:8" x14ac:dyDescent="0.2">
      <c r="A597" s="6" t="s">
        <v>231</v>
      </c>
      <c r="B597" s="67" t="s">
        <v>172</v>
      </c>
      <c r="C597" s="34" t="s">
        <v>147</v>
      </c>
      <c r="D597" s="34" t="s">
        <v>157</v>
      </c>
      <c r="E597" s="8" t="s">
        <v>321</v>
      </c>
      <c r="F597" s="8" t="s">
        <v>232</v>
      </c>
      <c r="G597" s="114">
        <v>1912.905</v>
      </c>
      <c r="H597" s="49">
        <v>1912.905</v>
      </c>
    </row>
    <row r="598" spans="1:8" ht="38.25" x14ac:dyDescent="0.2">
      <c r="A598" s="138" t="s">
        <v>392</v>
      </c>
      <c r="B598" s="54" t="s">
        <v>172</v>
      </c>
      <c r="C598" s="39" t="s">
        <v>147</v>
      </c>
      <c r="D598" s="39" t="s">
        <v>157</v>
      </c>
      <c r="E598" s="18" t="s">
        <v>270</v>
      </c>
      <c r="F598" s="18" t="s">
        <v>166</v>
      </c>
      <c r="G598" s="117">
        <f t="shared" ref="G598:H599" si="73">G599</f>
        <v>2667.056</v>
      </c>
      <c r="H598" s="117">
        <f t="shared" si="73"/>
        <v>2667.056</v>
      </c>
    </row>
    <row r="599" spans="1:8" ht="25.5" x14ac:dyDescent="0.2">
      <c r="A599" s="6" t="s">
        <v>200</v>
      </c>
      <c r="B599" s="67" t="s">
        <v>172</v>
      </c>
      <c r="C599" s="39" t="s">
        <v>147</v>
      </c>
      <c r="D599" s="39" t="s">
        <v>157</v>
      </c>
      <c r="E599" s="8" t="s">
        <v>270</v>
      </c>
      <c r="F599" s="8" t="s">
        <v>199</v>
      </c>
      <c r="G599" s="114">
        <f t="shared" si="73"/>
        <v>2667.056</v>
      </c>
      <c r="H599" s="114">
        <f t="shared" si="73"/>
        <v>2667.056</v>
      </c>
    </row>
    <row r="600" spans="1:8" x14ac:dyDescent="0.2">
      <c r="A600" s="6" t="s">
        <v>231</v>
      </c>
      <c r="B600" s="67" t="s">
        <v>172</v>
      </c>
      <c r="C600" s="39" t="s">
        <v>147</v>
      </c>
      <c r="D600" s="39" t="s">
        <v>157</v>
      </c>
      <c r="E600" s="8" t="s">
        <v>270</v>
      </c>
      <c r="F600" s="8" t="s">
        <v>232</v>
      </c>
      <c r="G600" s="114">
        <v>2667.056</v>
      </c>
      <c r="H600" s="49">
        <v>2667.056</v>
      </c>
    </row>
    <row r="601" spans="1:8" s="21" customFormat="1" ht="27" x14ac:dyDescent="0.25">
      <c r="A601" s="13" t="s">
        <v>50</v>
      </c>
      <c r="B601" s="68" t="s">
        <v>172</v>
      </c>
      <c r="C601" s="48" t="s">
        <v>147</v>
      </c>
      <c r="D601" s="48" t="s">
        <v>157</v>
      </c>
      <c r="E601" s="15" t="s">
        <v>322</v>
      </c>
      <c r="F601" s="15" t="s">
        <v>166</v>
      </c>
      <c r="G601" s="115">
        <f>G602+G605</f>
        <v>27508.588</v>
      </c>
      <c r="H601" s="115">
        <f>H602+H605</f>
        <v>27508.588</v>
      </c>
    </row>
    <row r="602" spans="1:8" s="19" customFormat="1" ht="25.5" x14ac:dyDescent="0.2">
      <c r="A602" s="16" t="s">
        <v>202</v>
      </c>
      <c r="B602" s="54" t="s">
        <v>172</v>
      </c>
      <c r="C602" s="39" t="s">
        <v>147</v>
      </c>
      <c r="D602" s="39" t="s">
        <v>157</v>
      </c>
      <c r="E602" s="18" t="s">
        <v>323</v>
      </c>
      <c r="F602" s="18" t="s">
        <v>166</v>
      </c>
      <c r="G602" s="117">
        <f t="shared" ref="G602:H603" si="74">G603</f>
        <v>3252.4879999999998</v>
      </c>
      <c r="H602" s="117">
        <f t="shared" si="74"/>
        <v>3252.4879999999998</v>
      </c>
    </row>
    <row r="603" spans="1:8" ht="51" x14ac:dyDescent="0.2">
      <c r="A603" s="6" t="s">
        <v>194</v>
      </c>
      <c r="B603" s="67" t="s">
        <v>172</v>
      </c>
      <c r="C603" s="34" t="s">
        <v>147</v>
      </c>
      <c r="D603" s="34" t="s">
        <v>157</v>
      </c>
      <c r="E603" s="18" t="s">
        <v>323</v>
      </c>
      <c r="F603" s="8" t="s">
        <v>195</v>
      </c>
      <c r="G603" s="114">
        <f t="shared" si="74"/>
        <v>3252.4879999999998</v>
      </c>
      <c r="H603" s="114">
        <f t="shared" si="74"/>
        <v>3252.4879999999998</v>
      </c>
    </row>
    <row r="604" spans="1:8" ht="25.5" x14ac:dyDescent="0.2">
      <c r="A604" s="6" t="s">
        <v>217</v>
      </c>
      <c r="B604" s="67" t="s">
        <v>172</v>
      </c>
      <c r="C604" s="34" t="s">
        <v>147</v>
      </c>
      <c r="D604" s="34" t="s">
        <v>157</v>
      </c>
      <c r="E604" s="18" t="s">
        <v>323</v>
      </c>
      <c r="F604" s="8" t="s">
        <v>216</v>
      </c>
      <c r="G604" s="179">
        <v>3252.4879999999998</v>
      </c>
      <c r="H604" s="49">
        <v>3252.4879999999998</v>
      </c>
    </row>
    <row r="605" spans="1:8" s="19" customFormat="1" ht="38.25" x14ac:dyDescent="0.2">
      <c r="A605" s="153" t="s">
        <v>229</v>
      </c>
      <c r="B605" s="54" t="s">
        <v>172</v>
      </c>
      <c r="C605" s="39" t="s">
        <v>147</v>
      </c>
      <c r="D605" s="39" t="s">
        <v>157</v>
      </c>
      <c r="E605" s="18" t="s">
        <v>324</v>
      </c>
      <c r="F605" s="18" t="s">
        <v>166</v>
      </c>
      <c r="G605" s="178">
        <f>G606+G608+G610+G612</f>
        <v>24256.1</v>
      </c>
      <c r="H605" s="178">
        <f>H606+H608+H610+H612</f>
        <v>24256.1</v>
      </c>
    </row>
    <row r="606" spans="1:8" ht="51" x14ac:dyDescent="0.2">
      <c r="A606" s="6" t="s">
        <v>194</v>
      </c>
      <c r="B606" s="67" t="s">
        <v>172</v>
      </c>
      <c r="C606" s="34" t="s">
        <v>147</v>
      </c>
      <c r="D606" s="34" t="s">
        <v>157</v>
      </c>
      <c r="E606" s="8" t="s">
        <v>324</v>
      </c>
      <c r="F606" s="8" t="s">
        <v>195</v>
      </c>
      <c r="G606" s="114">
        <f>G607</f>
        <v>15556.4</v>
      </c>
      <c r="H606" s="114">
        <f>H607</f>
        <v>15556.4</v>
      </c>
    </row>
    <row r="607" spans="1:8" ht="16.5" customHeight="1" x14ac:dyDescent="0.2">
      <c r="A607" s="6" t="s">
        <v>214</v>
      </c>
      <c r="B607" s="67" t="s">
        <v>172</v>
      </c>
      <c r="C607" s="34" t="s">
        <v>147</v>
      </c>
      <c r="D607" s="34" t="s">
        <v>157</v>
      </c>
      <c r="E607" s="8" t="s">
        <v>324</v>
      </c>
      <c r="F607" s="8" t="s">
        <v>215</v>
      </c>
      <c r="G607" s="179">
        <v>15556.4</v>
      </c>
      <c r="H607" s="179">
        <v>15556.4</v>
      </c>
    </row>
    <row r="608" spans="1:8" ht="25.5" x14ac:dyDescent="0.2">
      <c r="A608" s="6" t="s">
        <v>76</v>
      </c>
      <c r="B608" s="67" t="s">
        <v>172</v>
      </c>
      <c r="C608" s="34" t="s">
        <v>147</v>
      </c>
      <c r="D608" s="34" t="s">
        <v>157</v>
      </c>
      <c r="E608" s="8" t="s">
        <v>324</v>
      </c>
      <c r="F608" s="8" t="s">
        <v>191</v>
      </c>
      <c r="G608" s="114">
        <f>G609</f>
        <v>7793.1</v>
      </c>
      <c r="H608" s="114">
        <f>H609</f>
        <v>7793.1</v>
      </c>
    </row>
    <row r="609" spans="1:8" ht="25.5" x14ac:dyDescent="0.2">
      <c r="A609" s="6" t="s">
        <v>218</v>
      </c>
      <c r="B609" s="67" t="s">
        <v>172</v>
      </c>
      <c r="C609" s="34" t="s">
        <v>147</v>
      </c>
      <c r="D609" s="34" t="s">
        <v>157</v>
      </c>
      <c r="E609" s="8" t="s">
        <v>324</v>
      </c>
      <c r="F609" s="8" t="s">
        <v>219</v>
      </c>
      <c r="G609" s="179">
        <v>7793.1</v>
      </c>
      <c r="H609" s="179">
        <v>7793.1</v>
      </c>
    </row>
    <row r="610" spans="1:8" hidden="1" x14ac:dyDescent="0.2">
      <c r="A610" s="143" t="s">
        <v>196</v>
      </c>
      <c r="B610" s="67" t="s">
        <v>172</v>
      </c>
      <c r="C610" s="34" t="s">
        <v>147</v>
      </c>
      <c r="D610" s="34" t="s">
        <v>157</v>
      </c>
      <c r="E610" s="34" t="s">
        <v>324</v>
      </c>
      <c r="F610" s="34" t="s">
        <v>197</v>
      </c>
      <c r="G610" s="114">
        <f>G611</f>
        <v>0</v>
      </c>
      <c r="H610" s="49"/>
    </row>
    <row r="611" spans="1:8" ht="25.5" hidden="1" x14ac:dyDescent="0.2">
      <c r="A611" s="143" t="s">
        <v>411</v>
      </c>
      <c r="B611" s="67" t="s">
        <v>172</v>
      </c>
      <c r="C611" s="34" t="s">
        <v>147</v>
      </c>
      <c r="D611" s="34" t="s">
        <v>157</v>
      </c>
      <c r="E611" s="34" t="s">
        <v>324</v>
      </c>
      <c r="F611" s="34" t="s">
        <v>420</v>
      </c>
      <c r="G611" s="114">
        <v>0</v>
      </c>
      <c r="H611" s="49"/>
    </row>
    <row r="612" spans="1:8" x14ac:dyDescent="0.2">
      <c r="A612" s="45" t="s">
        <v>192</v>
      </c>
      <c r="B612" s="67" t="s">
        <v>172</v>
      </c>
      <c r="C612" s="34" t="s">
        <v>147</v>
      </c>
      <c r="D612" s="34" t="s">
        <v>157</v>
      </c>
      <c r="E612" s="8" t="s">
        <v>324</v>
      </c>
      <c r="F612" s="8" t="s">
        <v>193</v>
      </c>
      <c r="G612" s="114">
        <f>G613</f>
        <v>906.6</v>
      </c>
      <c r="H612" s="114">
        <f>H613</f>
        <v>906.6</v>
      </c>
    </row>
    <row r="613" spans="1:8" x14ac:dyDescent="0.2">
      <c r="A613" s="45" t="s">
        <v>221</v>
      </c>
      <c r="B613" s="67" t="s">
        <v>172</v>
      </c>
      <c r="C613" s="34" t="s">
        <v>147</v>
      </c>
      <c r="D613" s="34" t="s">
        <v>157</v>
      </c>
      <c r="E613" s="8" t="s">
        <v>324</v>
      </c>
      <c r="F613" s="8" t="s">
        <v>220</v>
      </c>
      <c r="G613" s="114">
        <v>906.6</v>
      </c>
      <c r="H613" s="114">
        <v>906.6</v>
      </c>
    </row>
    <row r="614" spans="1:8" ht="25.5" x14ac:dyDescent="0.25">
      <c r="A614" s="151" t="s">
        <v>445</v>
      </c>
      <c r="B614" s="9">
        <v>966</v>
      </c>
      <c r="C614" s="5" t="s">
        <v>147</v>
      </c>
      <c r="D614" s="5" t="s">
        <v>157</v>
      </c>
      <c r="E614" s="91" t="s">
        <v>293</v>
      </c>
      <c r="F614" s="5" t="s">
        <v>166</v>
      </c>
      <c r="G614" s="154">
        <f>G615</f>
        <v>9.94</v>
      </c>
      <c r="H614" s="191">
        <f>H615</f>
        <v>9.94</v>
      </c>
    </row>
    <row r="615" spans="1:8" ht="67.5" x14ac:dyDescent="0.25">
      <c r="A615" s="58" t="s">
        <v>47</v>
      </c>
      <c r="B615" s="14">
        <v>966</v>
      </c>
      <c r="C615" s="15" t="s">
        <v>147</v>
      </c>
      <c r="D615" s="15" t="s">
        <v>157</v>
      </c>
      <c r="E615" s="99" t="s">
        <v>357</v>
      </c>
      <c r="F615" s="15" t="s">
        <v>166</v>
      </c>
      <c r="G615" s="154">
        <f>G616</f>
        <v>9.94</v>
      </c>
      <c r="H615" s="191">
        <f>H616</f>
        <v>9.94</v>
      </c>
    </row>
    <row r="616" spans="1:8" ht="25.5" x14ac:dyDescent="0.2">
      <c r="A616" s="82" t="s">
        <v>272</v>
      </c>
      <c r="B616" s="17">
        <v>966</v>
      </c>
      <c r="C616" s="18" t="s">
        <v>147</v>
      </c>
      <c r="D616" s="18" t="s">
        <v>157</v>
      </c>
      <c r="E616" s="18" t="s">
        <v>278</v>
      </c>
      <c r="F616" s="18" t="s">
        <v>166</v>
      </c>
      <c r="G616" s="142">
        <f t="shared" ref="G616:H617" si="75">G617</f>
        <v>9.94</v>
      </c>
      <c r="H616" s="178">
        <f t="shared" si="75"/>
        <v>9.94</v>
      </c>
    </row>
    <row r="617" spans="1:8" ht="25.5" x14ac:dyDescent="0.2">
      <c r="A617" s="6" t="s">
        <v>76</v>
      </c>
      <c r="B617" s="7">
        <v>966</v>
      </c>
      <c r="C617" s="8" t="s">
        <v>147</v>
      </c>
      <c r="D617" s="8" t="s">
        <v>157</v>
      </c>
      <c r="E617" s="8" t="s">
        <v>278</v>
      </c>
      <c r="F617" s="7">
        <v>200</v>
      </c>
      <c r="G617" s="147">
        <f t="shared" si="75"/>
        <v>9.94</v>
      </c>
      <c r="H617" s="179">
        <f t="shared" si="75"/>
        <v>9.94</v>
      </c>
    </row>
    <row r="618" spans="1:8" ht="25.5" x14ac:dyDescent="0.2">
      <c r="A618" s="6" t="s">
        <v>218</v>
      </c>
      <c r="B618" s="7">
        <v>966</v>
      </c>
      <c r="C618" s="8" t="s">
        <v>147</v>
      </c>
      <c r="D618" s="8" t="s">
        <v>157</v>
      </c>
      <c r="E618" s="8" t="s">
        <v>278</v>
      </c>
      <c r="F618" s="7">
        <v>240</v>
      </c>
      <c r="G618" s="147">
        <v>9.94</v>
      </c>
      <c r="H618" s="179">
        <v>9.94</v>
      </c>
    </row>
    <row r="619" spans="1:8" ht="25.5" x14ac:dyDescent="0.2">
      <c r="A619" s="42" t="s">
        <v>56</v>
      </c>
      <c r="B619" s="134">
        <v>966</v>
      </c>
      <c r="C619" s="41" t="s">
        <v>147</v>
      </c>
      <c r="D619" s="41" t="s">
        <v>157</v>
      </c>
      <c r="E619" s="41" t="s">
        <v>375</v>
      </c>
      <c r="F619" s="134" t="s">
        <v>166</v>
      </c>
      <c r="G619" s="116">
        <f t="shared" ref="G619:H621" si="76">G620</f>
        <v>2.5</v>
      </c>
      <c r="H619" s="116">
        <f t="shared" si="76"/>
        <v>2.5</v>
      </c>
    </row>
    <row r="620" spans="1:8" ht="22.5" customHeight="1" x14ac:dyDescent="0.2">
      <c r="A620" s="38" t="s">
        <v>374</v>
      </c>
      <c r="B620" s="54">
        <v>966</v>
      </c>
      <c r="C620" s="39" t="s">
        <v>147</v>
      </c>
      <c r="D620" s="39" t="s">
        <v>157</v>
      </c>
      <c r="E620" s="39" t="s">
        <v>373</v>
      </c>
      <c r="F620" s="18" t="s">
        <v>166</v>
      </c>
      <c r="G620" s="114">
        <f t="shared" si="76"/>
        <v>2.5</v>
      </c>
      <c r="H620" s="114">
        <f t="shared" si="76"/>
        <v>2.5</v>
      </c>
    </row>
    <row r="621" spans="1:8" ht="25.5" x14ac:dyDescent="0.2">
      <c r="A621" s="6" t="s">
        <v>76</v>
      </c>
      <c r="B621" s="67">
        <v>966</v>
      </c>
      <c r="C621" s="34" t="s">
        <v>147</v>
      </c>
      <c r="D621" s="34" t="s">
        <v>157</v>
      </c>
      <c r="E621" s="34" t="s">
        <v>373</v>
      </c>
      <c r="F621" s="8">
        <v>200</v>
      </c>
      <c r="G621" s="114">
        <f t="shared" si="76"/>
        <v>2.5</v>
      </c>
      <c r="H621" s="114">
        <f t="shared" si="76"/>
        <v>2.5</v>
      </c>
    </row>
    <row r="622" spans="1:8" ht="25.5" x14ac:dyDescent="0.2">
      <c r="A622" s="33" t="s">
        <v>218</v>
      </c>
      <c r="B622" s="67">
        <v>966</v>
      </c>
      <c r="C622" s="34" t="s">
        <v>147</v>
      </c>
      <c r="D622" s="34" t="s">
        <v>157</v>
      </c>
      <c r="E622" s="34" t="s">
        <v>373</v>
      </c>
      <c r="F622" s="8">
        <v>240</v>
      </c>
      <c r="G622" s="114">
        <v>2.5</v>
      </c>
      <c r="H622" s="114">
        <v>2.5</v>
      </c>
    </row>
    <row r="623" spans="1:8" ht="25.5" x14ac:dyDescent="0.2">
      <c r="A623" s="151" t="s">
        <v>2</v>
      </c>
      <c r="B623" s="134" t="s">
        <v>172</v>
      </c>
      <c r="C623" s="41" t="s">
        <v>147</v>
      </c>
      <c r="D623" s="41" t="s">
        <v>157</v>
      </c>
      <c r="E623" s="41" t="s">
        <v>379</v>
      </c>
      <c r="F623" s="5" t="s">
        <v>166</v>
      </c>
      <c r="G623" s="116">
        <f>G624+G628+G632+G636</f>
        <v>130</v>
      </c>
      <c r="H623" s="116">
        <f>H624+H628+H632+H636</f>
        <v>130</v>
      </c>
    </row>
    <row r="624" spans="1:8" s="19" customFormat="1" ht="41.25" customHeight="1" x14ac:dyDescent="0.25">
      <c r="A624" s="53" t="s">
        <v>57</v>
      </c>
      <c r="B624" s="68" t="s">
        <v>172</v>
      </c>
      <c r="C624" s="48" t="s">
        <v>147</v>
      </c>
      <c r="D624" s="48" t="s">
        <v>157</v>
      </c>
      <c r="E624" s="48" t="s">
        <v>395</v>
      </c>
      <c r="F624" s="15" t="s">
        <v>166</v>
      </c>
      <c r="G624" s="115">
        <f t="shared" ref="G624:H626" si="77">G625</f>
        <v>35</v>
      </c>
      <c r="H624" s="115">
        <f t="shared" si="77"/>
        <v>35</v>
      </c>
    </row>
    <row r="625" spans="1:8" s="19" customFormat="1" ht="25.5" x14ac:dyDescent="0.2">
      <c r="A625" s="73" t="s">
        <v>17</v>
      </c>
      <c r="B625" s="54" t="s">
        <v>172</v>
      </c>
      <c r="C625" s="39" t="s">
        <v>147</v>
      </c>
      <c r="D625" s="39" t="s">
        <v>157</v>
      </c>
      <c r="E625" s="39" t="s">
        <v>394</v>
      </c>
      <c r="F625" s="18" t="s">
        <v>166</v>
      </c>
      <c r="G625" s="117">
        <f t="shared" si="77"/>
        <v>35</v>
      </c>
      <c r="H625" s="117">
        <f t="shared" si="77"/>
        <v>35</v>
      </c>
    </row>
    <row r="626" spans="1:8" ht="25.5" x14ac:dyDescent="0.2">
      <c r="A626" s="6" t="s">
        <v>76</v>
      </c>
      <c r="B626" s="67" t="s">
        <v>172</v>
      </c>
      <c r="C626" s="34" t="s">
        <v>147</v>
      </c>
      <c r="D626" s="34" t="s">
        <v>157</v>
      </c>
      <c r="E626" s="34" t="s">
        <v>394</v>
      </c>
      <c r="F626" s="8" t="s">
        <v>191</v>
      </c>
      <c r="G626" s="114">
        <f t="shared" si="77"/>
        <v>35</v>
      </c>
      <c r="H626" s="114">
        <f t="shared" si="77"/>
        <v>35</v>
      </c>
    </row>
    <row r="627" spans="1:8" ht="25.5" x14ac:dyDescent="0.2">
      <c r="A627" s="33" t="s">
        <v>218</v>
      </c>
      <c r="B627" s="67" t="s">
        <v>172</v>
      </c>
      <c r="C627" s="34" t="s">
        <v>147</v>
      </c>
      <c r="D627" s="34" t="s">
        <v>157</v>
      </c>
      <c r="E627" s="34" t="s">
        <v>394</v>
      </c>
      <c r="F627" s="8" t="s">
        <v>219</v>
      </c>
      <c r="G627" s="114">
        <v>35</v>
      </c>
      <c r="H627" s="114">
        <v>35</v>
      </c>
    </row>
    <row r="628" spans="1:8" s="19" customFormat="1" ht="40.5" x14ac:dyDescent="0.25">
      <c r="A628" s="53" t="s">
        <v>58</v>
      </c>
      <c r="B628" s="68" t="s">
        <v>172</v>
      </c>
      <c r="C628" s="48" t="s">
        <v>147</v>
      </c>
      <c r="D628" s="48" t="s">
        <v>157</v>
      </c>
      <c r="E628" s="48" t="s">
        <v>397</v>
      </c>
      <c r="F628" s="15" t="s">
        <v>166</v>
      </c>
      <c r="G628" s="115">
        <f t="shared" ref="G628:H630" si="78">G629</f>
        <v>10</v>
      </c>
      <c r="H628" s="115">
        <f t="shared" si="78"/>
        <v>10</v>
      </c>
    </row>
    <row r="629" spans="1:8" s="19" customFormat="1" ht="25.5" x14ac:dyDescent="0.2">
      <c r="A629" s="73" t="s">
        <v>16</v>
      </c>
      <c r="B629" s="54" t="s">
        <v>172</v>
      </c>
      <c r="C629" s="39" t="s">
        <v>147</v>
      </c>
      <c r="D629" s="39" t="s">
        <v>157</v>
      </c>
      <c r="E629" s="39" t="s">
        <v>396</v>
      </c>
      <c r="F629" s="18" t="s">
        <v>166</v>
      </c>
      <c r="G629" s="117">
        <f t="shared" si="78"/>
        <v>10</v>
      </c>
      <c r="H629" s="117">
        <f t="shared" si="78"/>
        <v>10</v>
      </c>
    </row>
    <row r="630" spans="1:8" ht="25.5" x14ac:dyDescent="0.2">
      <c r="A630" s="6" t="s">
        <v>76</v>
      </c>
      <c r="B630" s="67" t="s">
        <v>172</v>
      </c>
      <c r="C630" s="34" t="s">
        <v>147</v>
      </c>
      <c r="D630" s="34" t="s">
        <v>157</v>
      </c>
      <c r="E630" s="34" t="s">
        <v>396</v>
      </c>
      <c r="F630" s="8" t="s">
        <v>191</v>
      </c>
      <c r="G630" s="114">
        <f t="shared" si="78"/>
        <v>10</v>
      </c>
      <c r="H630" s="114">
        <f t="shared" si="78"/>
        <v>10</v>
      </c>
    </row>
    <row r="631" spans="1:8" ht="25.5" x14ac:dyDescent="0.2">
      <c r="A631" s="33" t="s">
        <v>218</v>
      </c>
      <c r="B631" s="67" t="s">
        <v>172</v>
      </c>
      <c r="C631" s="34" t="s">
        <v>147</v>
      </c>
      <c r="D631" s="34" t="s">
        <v>157</v>
      </c>
      <c r="E631" s="34" t="s">
        <v>396</v>
      </c>
      <c r="F631" s="8" t="s">
        <v>219</v>
      </c>
      <c r="G631" s="114">
        <v>10</v>
      </c>
      <c r="H631" s="114">
        <v>10</v>
      </c>
    </row>
    <row r="632" spans="1:8" ht="40.5" x14ac:dyDescent="0.25">
      <c r="A632" s="53" t="s">
        <v>59</v>
      </c>
      <c r="B632" s="68" t="s">
        <v>172</v>
      </c>
      <c r="C632" s="48" t="s">
        <v>147</v>
      </c>
      <c r="D632" s="48" t="s">
        <v>157</v>
      </c>
      <c r="E632" s="48" t="s">
        <v>380</v>
      </c>
      <c r="F632" s="15" t="s">
        <v>166</v>
      </c>
      <c r="G632" s="115">
        <f>G633</f>
        <v>30</v>
      </c>
      <c r="H632" s="115">
        <f>H633</f>
        <v>30</v>
      </c>
    </row>
    <row r="633" spans="1:8" ht="38.25" x14ac:dyDescent="0.2">
      <c r="A633" s="73" t="s">
        <v>384</v>
      </c>
      <c r="B633" s="54" t="s">
        <v>172</v>
      </c>
      <c r="C633" s="39" t="s">
        <v>147</v>
      </c>
      <c r="D633" s="39" t="s">
        <v>157</v>
      </c>
      <c r="E633" s="39" t="s">
        <v>381</v>
      </c>
      <c r="F633" s="18" t="s">
        <v>166</v>
      </c>
      <c r="G633" s="117">
        <f t="shared" ref="G633:H634" si="79">G634</f>
        <v>30</v>
      </c>
      <c r="H633" s="117">
        <f t="shared" si="79"/>
        <v>30</v>
      </c>
    </row>
    <row r="634" spans="1:8" ht="25.5" x14ac:dyDescent="0.2">
      <c r="A634" s="6" t="s">
        <v>76</v>
      </c>
      <c r="B634" s="67" t="s">
        <v>172</v>
      </c>
      <c r="C634" s="34" t="s">
        <v>147</v>
      </c>
      <c r="D634" s="34" t="s">
        <v>157</v>
      </c>
      <c r="E634" s="34" t="s">
        <v>381</v>
      </c>
      <c r="F634" s="8" t="s">
        <v>191</v>
      </c>
      <c r="G634" s="114">
        <f t="shared" si="79"/>
        <v>30</v>
      </c>
      <c r="H634" s="114">
        <f t="shared" si="79"/>
        <v>30</v>
      </c>
    </row>
    <row r="635" spans="1:8" ht="25.5" x14ac:dyDescent="0.2">
      <c r="A635" s="33" t="s">
        <v>218</v>
      </c>
      <c r="B635" s="67" t="s">
        <v>172</v>
      </c>
      <c r="C635" s="34" t="s">
        <v>147</v>
      </c>
      <c r="D635" s="34" t="s">
        <v>157</v>
      </c>
      <c r="E635" s="34" t="s">
        <v>381</v>
      </c>
      <c r="F635" s="8" t="s">
        <v>219</v>
      </c>
      <c r="G635" s="114">
        <v>30</v>
      </c>
      <c r="H635" s="114">
        <v>30</v>
      </c>
    </row>
    <row r="636" spans="1:8" ht="27" x14ac:dyDescent="0.25">
      <c r="A636" s="74" t="s">
        <v>60</v>
      </c>
      <c r="B636" s="68" t="s">
        <v>172</v>
      </c>
      <c r="C636" s="48" t="s">
        <v>147</v>
      </c>
      <c r="D636" s="48" t="s">
        <v>157</v>
      </c>
      <c r="E636" s="48" t="s">
        <v>382</v>
      </c>
      <c r="F636" s="15" t="s">
        <v>166</v>
      </c>
      <c r="G636" s="115">
        <f>G637</f>
        <v>55</v>
      </c>
      <c r="H636" s="115">
        <f>H637</f>
        <v>55</v>
      </c>
    </row>
    <row r="637" spans="1:8" ht="25.5" x14ac:dyDescent="0.2">
      <c r="A637" s="73" t="s">
        <v>238</v>
      </c>
      <c r="B637" s="54" t="s">
        <v>172</v>
      </c>
      <c r="C637" s="39" t="s">
        <v>147</v>
      </c>
      <c r="D637" s="39" t="s">
        <v>157</v>
      </c>
      <c r="E637" s="39" t="s">
        <v>383</v>
      </c>
      <c r="F637" s="18" t="s">
        <v>166</v>
      </c>
      <c r="G637" s="117">
        <f t="shared" ref="G637:H638" si="80">G638</f>
        <v>55</v>
      </c>
      <c r="H637" s="117">
        <f t="shared" si="80"/>
        <v>55</v>
      </c>
    </row>
    <row r="638" spans="1:8" ht="25.5" x14ac:dyDescent="0.2">
      <c r="A638" s="6" t="s">
        <v>76</v>
      </c>
      <c r="B638" s="67" t="s">
        <v>172</v>
      </c>
      <c r="C638" s="34" t="s">
        <v>147</v>
      </c>
      <c r="D638" s="34" t="s">
        <v>157</v>
      </c>
      <c r="E638" s="34" t="s">
        <v>383</v>
      </c>
      <c r="F638" s="8" t="s">
        <v>191</v>
      </c>
      <c r="G638" s="114">
        <f t="shared" si="80"/>
        <v>55</v>
      </c>
      <c r="H638" s="114">
        <f t="shared" si="80"/>
        <v>55</v>
      </c>
    </row>
    <row r="639" spans="1:8" ht="25.5" x14ac:dyDescent="0.2">
      <c r="A639" s="6" t="s">
        <v>218</v>
      </c>
      <c r="B639" s="67" t="s">
        <v>172</v>
      </c>
      <c r="C639" s="34" t="s">
        <v>147</v>
      </c>
      <c r="D639" s="34" t="s">
        <v>157</v>
      </c>
      <c r="E639" s="34" t="s">
        <v>383</v>
      </c>
      <c r="F639" s="8" t="s">
        <v>219</v>
      </c>
      <c r="G639" s="114">
        <v>55</v>
      </c>
      <c r="H639" s="114">
        <v>55</v>
      </c>
    </row>
    <row r="640" spans="1:8" ht="15.75" customHeight="1" x14ac:dyDescent="0.2">
      <c r="A640" s="4" t="s">
        <v>161</v>
      </c>
      <c r="B640" s="9">
        <v>966</v>
      </c>
      <c r="C640" s="9">
        <v>10</v>
      </c>
      <c r="D640" s="5" t="s">
        <v>137</v>
      </c>
      <c r="E640" s="5" t="s">
        <v>287</v>
      </c>
      <c r="F640" s="5" t="s">
        <v>166</v>
      </c>
      <c r="G640" s="111">
        <f>G641+G647</f>
        <v>25490.324999999997</v>
      </c>
      <c r="H640" s="111">
        <f>H641+H647</f>
        <v>20359.957999999999</v>
      </c>
    </row>
    <row r="641" spans="1:8" s="19" customFormat="1" ht="13.5" customHeight="1" x14ac:dyDescent="0.25">
      <c r="A641" s="74" t="s">
        <v>419</v>
      </c>
      <c r="B641" s="44">
        <v>966</v>
      </c>
      <c r="C641" s="44">
        <v>10</v>
      </c>
      <c r="D641" s="48" t="s">
        <v>142</v>
      </c>
      <c r="E641" s="48" t="s">
        <v>287</v>
      </c>
      <c r="F641" s="48" t="s">
        <v>166</v>
      </c>
      <c r="G641" s="115">
        <f>G643</f>
        <v>14290</v>
      </c>
      <c r="H641" s="115">
        <f>H643</f>
        <v>11400</v>
      </c>
    </row>
    <row r="642" spans="1:8" ht="36" customHeight="1" x14ac:dyDescent="0.25">
      <c r="A642" s="51" t="s">
        <v>0</v>
      </c>
      <c r="B642" s="43">
        <v>966</v>
      </c>
      <c r="C642" s="43">
        <v>10</v>
      </c>
      <c r="D642" s="41" t="s">
        <v>142</v>
      </c>
      <c r="E642" s="48" t="s">
        <v>303</v>
      </c>
      <c r="F642" s="41" t="s">
        <v>166</v>
      </c>
      <c r="G642" s="116">
        <f t="shared" ref="G642:H645" si="81">G643</f>
        <v>14290</v>
      </c>
      <c r="H642" s="116">
        <f t="shared" si="81"/>
        <v>11400</v>
      </c>
    </row>
    <row r="643" spans="1:8" s="19" customFormat="1" ht="26.25" customHeight="1" x14ac:dyDescent="0.25">
      <c r="A643" s="74" t="s">
        <v>51</v>
      </c>
      <c r="B643" s="44">
        <v>966</v>
      </c>
      <c r="C643" s="44">
        <v>10</v>
      </c>
      <c r="D643" s="48" t="s">
        <v>142</v>
      </c>
      <c r="E643" s="48" t="s">
        <v>322</v>
      </c>
      <c r="F643" s="48" t="s">
        <v>166</v>
      </c>
      <c r="G643" s="115">
        <f>G644</f>
        <v>14290</v>
      </c>
      <c r="H643" s="115">
        <f>H644</f>
        <v>11400</v>
      </c>
    </row>
    <row r="644" spans="1:8" s="19" customFormat="1" ht="51" x14ac:dyDescent="0.2">
      <c r="A644" s="38" t="s">
        <v>422</v>
      </c>
      <c r="B644" s="37">
        <v>966</v>
      </c>
      <c r="C644" s="37">
        <v>10</v>
      </c>
      <c r="D644" s="39" t="s">
        <v>142</v>
      </c>
      <c r="E644" s="39" t="s">
        <v>429</v>
      </c>
      <c r="F644" s="39" t="s">
        <v>166</v>
      </c>
      <c r="G644" s="117">
        <f>G645</f>
        <v>14290</v>
      </c>
      <c r="H644" s="117">
        <f>H645</f>
        <v>11400</v>
      </c>
    </row>
    <row r="645" spans="1:8" ht="15.75" customHeight="1" x14ac:dyDescent="0.2">
      <c r="A645" s="33" t="s">
        <v>196</v>
      </c>
      <c r="B645" s="35">
        <v>966</v>
      </c>
      <c r="C645" s="35">
        <v>10</v>
      </c>
      <c r="D645" s="34" t="s">
        <v>142</v>
      </c>
      <c r="E645" s="34" t="s">
        <v>429</v>
      </c>
      <c r="F645" s="34" t="s">
        <v>197</v>
      </c>
      <c r="G645" s="114">
        <f t="shared" si="81"/>
        <v>14290</v>
      </c>
      <c r="H645" s="114">
        <f t="shared" si="81"/>
        <v>11400</v>
      </c>
    </row>
    <row r="646" spans="1:8" ht="25.5" x14ac:dyDescent="0.2">
      <c r="A646" s="33" t="s">
        <v>411</v>
      </c>
      <c r="B646" s="35">
        <v>966</v>
      </c>
      <c r="C646" s="35">
        <v>10</v>
      </c>
      <c r="D646" s="34" t="s">
        <v>142</v>
      </c>
      <c r="E646" s="34" t="s">
        <v>429</v>
      </c>
      <c r="F646" s="34" t="s">
        <v>420</v>
      </c>
      <c r="G646" s="114">
        <v>14290</v>
      </c>
      <c r="H646" s="114">
        <v>11400</v>
      </c>
    </row>
    <row r="647" spans="1:8" s="20" customFormat="1" ht="13.5" x14ac:dyDescent="0.25">
      <c r="A647" s="13" t="s">
        <v>178</v>
      </c>
      <c r="B647" s="14">
        <v>966</v>
      </c>
      <c r="C647" s="14">
        <v>10</v>
      </c>
      <c r="D647" s="15" t="s">
        <v>144</v>
      </c>
      <c r="E647" s="15" t="s">
        <v>287</v>
      </c>
      <c r="F647" s="15" t="s">
        <v>166</v>
      </c>
      <c r="G647" s="112">
        <f>G648</f>
        <v>11200.324999999999</v>
      </c>
      <c r="H647" s="112">
        <f>H648</f>
        <v>8959.9580000000005</v>
      </c>
    </row>
    <row r="648" spans="1:8" s="20" customFormat="1" ht="25.5" x14ac:dyDescent="0.2">
      <c r="A648" s="51" t="s">
        <v>49</v>
      </c>
      <c r="B648" s="9">
        <v>966</v>
      </c>
      <c r="C648" s="9">
        <v>10</v>
      </c>
      <c r="D648" s="5" t="s">
        <v>144</v>
      </c>
      <c r="E648" s="41" t="s">
        <v>325</v>
      </c>
      <c r="F648" s="5" t="s">
        <v>166</v>
      </c>
      <c r="G648" s="111">
        <f>G653+G649</f>
        <v>11200.324999999999</v>
      </c>
      <c r="H648" s="111">
        <f>H653+H649</f>
        <v>8959.9580000000005</v>
      </c>
    </row>
    <row r="649" spans="1:8" s="20" customFormat="1" ht="40.5" x14ac:dyDescent="0.25">
      <c r="A649" s="13" t="s">
        <v>235</v>
      </c>
      <c r="B649" s="14">
        <v>966</v>
      </c>
      <c r="C649" s="15" t="s">
        <v>403</v>
      </c>
      <c r="D649" s="15" t="s">
        <v>144</v>
      </c>
      <c r="E649" s="15" t="s">
        <v>315</v>
      </c>
      <c r="F649" s="15" t="s">
        <v>166</v>
      </c>
      <c r="G649" s="115">
        <f t="shared" ref="G649:H651" si="82">G650</f>
        <v>1428.81</v>
      </c>
      <c r="H649" s="115">
        <f t="shared" si="82"/>
        <v>1428.81</v>
      </c>
    </row>
    <row r="650" spans="1:8" s="20" customFormat="1" ht="38.25" x14ac:dyDescent="0.2">
      <c r="A650" s="138" t="s">
        <v>392</v>
      </c>
      <c r="B650" s="54" t="s">
        <v>172</v>
      </c>
      <c r="C650" s="39" t="s">
        <v>403</v>
      </c>
      <c r="D650" s="39" t="s">
        <v>144</v>
      </c>
      <c r="E650" s="18" t="s">
        <v>270</v>
      </c>
      <c r="F650" s="18" t="s">
        <v>166</v>
      </c>
      <c r="G650" s="117">
        <f t="shared" si="82"/>
        <v>1428.81</v>
      </c>
      <c r="H650" s="117">
        <f t="shared" si="82"/>
        <v>1428.81</v>
      </c>
    </row>
    <row r="651" spans="1:8" s="20" customFormat="1" x14ac:dyDescent="0.2">
      <c r="A651" s="6" t="s">
        <v>196</v>
      </c>
      <c r="B651" s="67" t="s">
        <v>172</v>
      </c>
      <c r="C651" s="39" t="s">
        <v>403</v>
      </c>
      <c r="D651" s="39" t="s">
        <v>144</v>
      </c>
      <c r="E651" s="8" t="s">
        <v>270</v>
      </c>
      <c r="F651" s="8" t="s">
        <v>197</v>
      </c>
      <c r="G651" s="114">
        <f t="shared" si="82"/>
        <v>1428.81</v>
      </c>
      <c r="H651" s="114">
        <f t="shared" si="82"/>
        <v>1428.81</v>
      </c>
    </row>
    <row r="652" spans="1:8" s="20" customFormat="1" x14ac:dyDescent="0.2">
      <c r="A652" s="6" t="s">
        <v>226</v>
      </c>
      <c r="B652" s="67" t="s">
        <v>172</v>
      </c>
      <c r="C652" s="39" t="s">
        <v>403</v>
      </c>
      <c r="D652" s="39" t="s">
        <v>144</v>
      </c>
      <c r="E652" s="8" t="s">
        <v>270</v>
      </c>
      <c r="F652" s="8" t="s">
        <v>237</v>
      </c>
      <c r="G652" s="114">
        <v>1428.81</v>
      </c>
      <c r="H652" s="114">
        <v>1428.81</v>
      </c>
    </row>
    <row r="653" spans="1:8" s="20" customFormat="1" ht="27" x14ac:dyDescent="0.25">
      <c r="A653" s="13" t="s">
        <v>52</v>
      </c>
      <c r="B653" s="14">
        <v>966</v>
      </c>
      <c r="C653" s="14">
        <v>10</v>
      </c>
      <c r="D653" s="15" t="s">
        <v>144</v>
      </c>
      <c r="E653" s="48" t="s">
        <v>326</v>
      </c>
      <c r="F653" s="15" t="s">
        <v>166</v>
      </c>
      <c r="G653" s="115">
        <f>G654</f>
        <v>9771.5149999999994</v>
      </c>
      <c r="H653" s="115">
        <f>H654</f>
        <v>7531.1480000000001</v>
      </c>
    </row>
    <row r="654" spans="1:8" s="19" customFormat="1" ht="76.5" x14ac:dyDescent="0.2">
      <c r="A654" s="138" t="s">
        <v>208</v>
      </c>
      <c r="B654" s="17">
        <v>966</v>
      </c>
      <c r="C654" s="17">
        <v>10</v>
      </c>
      <c r="D654" s="18" t="s">
        <v>144</v>
      </c>
      <c r="E654" s="18" t="s">
        <v>327</v>
      </c>
      <c r="F654" s="18" t="s">
        <v>166</v>
      </c>
      <c r="G654" s="117">
        <f>G655+G657</f>
        <v>9771.5149999999994</v>
      </c>
      <c r="H654" s="117">
        <f>H655+H657</f>
        <v>7531.1480000000001</v>
      </c>
    </row>
    <row r="655" spans="1:8" s="19" customFormat="1" ht="25.5" x14ac:dyDescent="0.2">
      <c r="A655" s="6" t="s">
        <v>76</v>
      </c>
      <c r="B655" s="7">
        <v>966</v>
      </c>
      <c r="C655" s="7">
        <v>10</v>
      </c>
      <c r="D655" s="8" t="s">
        <v>144</v>
      </c>
      <c r="E655" s="8" t="s">
        <v>327</v>
      </c>
      <c r="F655" s="8" t="s">
        <v>191</v>
      </c>
      <c r="G655" s="114">
        <f>G656</f>
        <v>48.866999999999997</v>
      </c>
      <c r="H655" s="114">
        <f>H656</f>
        <v>37.655999999999999</v>
      </c>
    </row>
    <row r="656" spans="1:8" s="19" customFormat="1" ht="25.5" x14ac:dyDescent="0.2">
      <c r="A656" s="6" t="s">
        <v>218</v>
      </c>
      <c r="B656" s="7">
        <v>966</v>
      </c>
      <c r="C656" s="7">
        <v>10</v>
      </c>
      <c r="D656" s="8" t="s">
        <v>144</v>
      </c>
      <c r="E656" s="8" t="s">
        <v>327</v>
      </c>
      <c r="F656" s="8" t="s">
        <v>219</v>
      </c>
      <c r="G656" s="114">
        <v>48.866999999999997</v>
      </c>
      <c r="H656" s="114">
        <v>37.655999999999999</v>
      </c>
    </row>
    <row r="657" spans="1:8" x14ac:dyDescent="0.2">
      <c r="A657" s="33" t="s">
        <v>196</v>
      </c>
      <c r="B657" s="7">
        <v>966</v>
      </c>
      <c r="C657" s="7">
        <v>10</v>
      </c>
      <c r="D657" s="8" t="s">
        <v>144</v>
      </c>
      <c r="E657" s="8" t="s">
        <v>327</v>
      </c>
      <c r="F657" s="8" t="s">
        <v>197</v>
      </c>
      <c r="G657" s="114">
        <f>G658</f>
        <v>9722.6479999999992</v>
      </c>
      <c r="H657" s="114">
        <f>H658</f>
        <v>7493.4920000000002</v>
      </c>
    </row>
    <row r="658" spans="1:8" x14ac:dyDescent="0.2">
      <c r="A658" s="6" t="s">
        <v>226</v>
      </c>
      <c r="B658" s="7">
        <v>966</v>
      </c>
      <c r="C658" s="7">
        <v>10</v>
      </c>
      <c r="D658" s="8" t="s">
        <v>144</v>
      </c>
      <c r="E658" s="8" t="s">
        <v>327</v>
      </c>
      <c r="F658" s="8" t="s">
        <v>237</v>
      </c>
      <c r="G658" s="114">
        <v>9722.6479999999992</v>
      </c>
      <c r="H658" s="49">
        <v>7493.4920000000002</v>
      </c>
    </row>
    <row r="659" spans="1:8" ht="42.75" x14ac:dyDescent="0.2">
      <c r="A659" s="126" t="s">
        <v>266</v>
      </c>
      <c r="B659" s="127" t="s">
        <v>173</v>
      </c>
      <c r="C659" s="128" t="s">
        <v>137</v>
      </c>
      <c r="D659" s="128" t="s">
        <v>137</v>
      </c>
      <c r="E659" s="127" t="s">
        <v>287</v>
      </c>
      <c r="F659" s="128" t="s">
        <v>166</v>
      </c>
      <c r="G659" s="118">
        <f>G660+G683+G766+G774</f>
        <v>168262.75999999998</v>
      </c>
      <c r="H659" s="118">
        <f>H660+H683+H766+H774</f>
        <v>165022.91899999999</v>
      </c>
    </row>
    <row r="660" spans="1:8" s="20" customFormat="1" x14ac:dyDescent="0.2">
      <c r="A660" s="42" t="s">
        <v>153</v>
      </c>
      <c r="B660" s="43">
        <v>969</v>
      </c>
      <c r="C660" s="41" t="s">
        <v>147</v>
      </c>
      <c r="D660" s="41" t="s">
        <v>137</v>
      </c>
      <c r="E660" s="41" t="s">
        <v>287</v>
      </c>
      <c r="F660" s="41" t="s">
        <v>166</v>
      </c>
      <c r="G660" s="116">
        <f>G661+G677</f>
        <v>43016.184000000001</v>
      </c>
      <c r="H660" s="116">
        <f>H661+H677</f>
        <v>43016.184000000001</v>
      </c>
    </row>
    <row r="661" spans="1:8" s="20" customFormat="1" ht="13.5" x14ac:dyDescent="0.25">
      <c r="A661" s="13" t="s">
        <v>372</v>
      </c>
      <c r="B661" s="14">
        <v>969</v>
      </c>
      <c r="C661" s="15" t="s">
        <v>147</v>
      </c>
      <c r="D661" s="15" t="s">
        <v>142</v>
      </c>
      <c r="E661" s="15" t="s">
        <v>287</v>
      </c>
      <c r="F661" s="15" t="s">
        <v>166</v>
      </c>
      <c r="G661" s="112">
        <f t="shared" ref="G661:H661" si="83">G662</f>
        <v>42916.184000000001</v>
      </c>
      <c r="H661" s="112">
        <f t="shared" si="83"/>
        <v>42916.184000000001</v>
      </c>
    </row>
    <row r="662" spans="1:8" s="20" customFormat="1" ht="38.25" x14ac:dyDescent="0.2">
      <c r="A662" s="57" t="s">
        <v>55</v>
      </c>
      <c r="B662" s="9">
        <v>969</v>
      </c>
      <c r="C662" s="5" t="s">
        <v>147</v>
      </c>
      <c r="D662" s="5" t="s">
        <v>142</v>
      </c>
      <c r="E662" s="5" t="s">
        <v>328</v>
      </c>
      <c r="F662" s="5" t="s">
        <v>166</v>
      </c>
      <c r="G662" s="111">
        <f>G663+G673</f>
        <v>42916.184000000001</v>
      </c>
      <c r="H662" s="111">
        <f>H663+H673</f>
        <v>42916.184000000001</v>
      </c>
    </row>
    <row r="663" spans="1:8" s="21" customFormat="1" ht="27" x14ac:dyDescent="0.25">
      <c r="A663" s="58" t="s">
        <v>246</v>
      </c>
      <c r="B663" s="14">
        <v>969</v>
      </c>
      <c r="C663" s="15" t="s">
        <v>147</v>
      </c>
      <c r="D663" s="15" t="s">
        <v>142</v>
      </c>
      <c r="E663" s="15" t="s">
        <v>329</v>
      </c>
      <c r="F663" s="15" t="s">
        <v>166</v>
      </c>
      <c r="G663" s="112">
        <f>G664+G667+G670</f>
        <v>39913.414000000004</v>
      </c>
      <c r="H663" s="112">
        <f>H664+H667+H670</f>
        <v>39913.414000000004</v>
      </c>
    </row>
    <row r="664" spans="1:8" s="21" customFormat="1" ht="39" x14ac:dyDescent="0.25">
      <c r="A664" s="52" t="s">
        <v>229</v>
      </c>
      <c r="B664" s="17">
        <v>969</v>
      </c>
      <c r="C664" s="18" t="s">
        <v>147</v>
      </c>
      <c r="D664" s="18" t="s">
        <v>142</v>
      </c>
      <c r="E664" s="18" t="s">
        <v>330</v>
      </c>
      <c r="F664" s="18" t="s">
        <v>166</v>
      </c>
      <c r="G664" s="113">
        <f t="shared" ref="G664:H665" si="84">G665</f>
        <v>34775.137000000002</v>
      </c>
      <c r="H664" s="113">
        <f t="shared" si="84"/>
        <v>34775.137000000002</v>
      </c>
    </row>
    <row r="665" spans="1:8" s="20" customFormat="1" ht="25.5" x14ac:dyDescent="0.2">
      <c r="A665" s="6" t="s">
        <v>200</v>
      </c>
      <c r="B665" s="7">
        <v>969</v>
      </c>
      <c r="C665" s="8" t="s">
        <v>147</v>
      </c>
      <c r="D665" s="8" t="s">
        <v>142</v>
      </c>
      <c r="E665" s="8" t="s">
        <v>330</v>
      </c>
      <c r="F665" s="8" t="s">
        <v>199</v>
      </c>
      <c r="G665" s="110">
        <f t="shared" si="84"/>
        <v>34775.137000000002</v>
      </c>
      <c r="H665" s="110">
        <f t="shared" si="84"/>
        <v>34775.137000000002</v>
      </c>
    </row>
    <row r="666" spans="1:8" s="21" customFormat="1" ht="13.5" x14ac:dyDescent="0.25">
      <c r="A666" s="6" t="s">
        <v>231</v>
      </c>
      <c r="B666" s="7">
        <v>969</v>
      </c>
      <c r="C666" s="8" t="s">
        <v>147</v>
      </c>
      <c r="D666" s="8" t="s">
        <v>142</v>
      </c>
      <c r="E666" s="8" t="s">
        <v>330</v>
      </c>
      <c r="F666" s="8" t="s">
        <v>232</v>
      </c>
      <c r="G666" s="179">
        <v>34775.137000000002</v>
      </c>
      <c r="H666" s="179">
        <v>34775.137000000002</v>
      </c>
    </row>
    <row r="667" spans="1:8" s="21" customFormat="1" ht="51.75" x14ac:dyDescent="0.25">
      <c r="A667" s="176" t="s">
        <v>487</v>
      </c>
      <c r="B667" s="171">
        <v>969</v>
      </c>
      <c r="C667" s="172" t="s">
        <v>147</v>
      </c>
      <c r="D667" s="172" t="s">
        <v>142</v>
      </c>
      <c r="E667" s="172" t="s">
        <v>13</v>
      </c>
      <c r="F667" s="18" t="s">
        <v>166</v>
      </c>
      <c r="G667" s="113">
        <f t="shared" ref="G667:H668" si="85">G668</f>
        <v>11.749000000000001</v>
      </c>
      <c r="H667" s="113">
        <f t="shared" si="85"/>
        <v>11.749000000000001</v>
      </c>
    </row>
    <row r="668" spans="1:8" s="21" customFormat="1" ht="26.25" x14ac:dyDescent="0.25">
      <c r="A668" s="173" t="s">
        <v>200</v>
      </c>
      <c r="B668" s="174">
        <v>969</v>
      </c>
      <c r="C668" s="175" t="s">
        <v>147</v>
      </c>
      <c r="D668" s="175" t="s">
        <v>142</v>
      </c>
      <c r="E668" s="175" t="s">
        <v>13</v>
      </c>
      <c r="F668" s="8" t="s">
        <v>199</v>
      </c>
      <c r="G668" s="110">
        <f t="shared" si="85"/>
        <v>11.749000000000001</v>
      </c>
      <c r="H668" s="110">
        <f t="shared" si="85"/>
        <v>11.749000000000001</v>
      </c>
    </row>
    <row r="669" spans="1:8" s="21" customFormat="1" ht="13.5" x14ac:dyDescent="0.25">
      <c r="A669" s="173" t="s">
        <v>231</v>
      </c>
      <c r="B669" s="174">
        <v>969</v>
      </c>
      <c r="C669" s="175" t="s">
        <v>147</v>
      </c>
      <c r="D669" s="175" t="s">
        <v>142</v>
      </c>
      <c r="E669" s="175" t="s">
        <v>13</v>
      </c>
      <c r="F669" s="8" t="s">
        <v>232</v>
      </c>
      <c r="G669" s="110">
        <v>11.749000000000001</v>
      </c>
      <c r="H669" s="110">
        <v>11.749000000000001</v>
      </c>
    </row>
    <row r="670" spans="1:8" s="21" customFormat="1" ht="51.75" x14ac:dyDescent="0.25">
      <c r="A670" s="52" t="s">
        <v>488</v>
      </c>
      <c r="B670" s="17">
        <v>969</v>
      </c>
      <c r="C670" s="18" t="s">
        <v>147</v>
      </c>
      <c r="D670" s="18" t="s">
        <v>142</v>
      </c>
      <c r="E670" s="140" t="s">
        <v>13</v>
      </c>
      <c r="F670" s="18" t="s">
        <v>166</v>
      </c>
      <c r="G670" s="113">
        <f t="shared" ref="G670:H671" si="86">G671</f>
        <v>5126.5280000000002</v>
      </c>
      <c r="H670" s="113">
        <f t="shared" si="86"/>
        <v>5126.5280000000002</v>
      </c>
    </row>
    <row r="671" spans="1:8" s="21" customFormat="1" ht="26.25" x14ac:dyDescent="0.25">
      <c r="A671" s="6" t="s">
        <v>200</v>
      </c>
      <c r="B671" s="7">
        <v>969</v>
      </c>
      <c r="C671" s="8" t="s">
        <v>147</v>
      </c>
      <c r="D671" s="8" t="s">
        <v>142</v>
      </c>
      <c r="E671" s="145" t="s">
        <v>13</v>
      </c>
      <c r="F671" s="8" t="s">
        <v>199</v>
      </c>
      <c r="G671" s="110">
        <f t="shared" si="86"/>
        <v>5126.5280000000002</v>
      </c>
      <c r="H671" s="110">
        <f t="shared" si="86"/>
        <v>5126.5280000000002</v>
      </c>
    </row>
    <row r="672" spans="1:8" s="21" customFormat="1" ht="13.5" x14ac:dyDescent="0.25">
      <c r="A672" s="6" t="s">
        <v>231</v>
      </c>
      <c r="B672" s="7">
        <v>969</v>
      </c>
      <c r="C672" s="8" t="s">
        <v>147</v>
      </c>
      <c r="D672" s="8" t="s">
        <v>142</v>
      </c>
      <c r="E672" s="145" t="s">
        <v>13</v>
      </c>
      <c r="F672" s="8" t="s">
        <v>232</v>
      </c>
      <c r="G672" s="110">
        <v>5126.5280000000002</v>
      </c>
      <c r="H672" s="110">
        <v>5126.5280000000002</v>
      </c>
    </row>
    <row r="673" spans="1:8" s="21" customFormat="1" ht="27" x14ac:dyDescent="0.25">
      <c r="A673" s="196" t="s">
        <v>249</v>
      </c>
      <c r="B673" s="44">
        <v>969</v>
      </c>
      <c r="C673" s="48" t="s">
        <v>147</v>
      </c>
      <c r="D673" s="48" t="s">
        <v>142</v>
      </c>
      <c r="E673" s="48" t="s">
        <v>331</v>
      </c>
      <c r="F673" s="48" t="s">
        <v>166</v>
      </c>
      <c r="G673" s="112">
        <f t="shared" ref="G673:H675" si="87">G674</f>
        <v>3002.77</v>
      </c>
      <c r="H673" s="112">
        <f t="shared" si="87"/>
        <v>3002.77</v>
      </c>
    </row>
    <row r="674" spans="1:8" s="21" customFormat="1" ht="39" x14ac:dyDescent="0.25">
      <c r="A674" s="33" t="s">
        <v>229</v>
      </c>
      <c r="B674" s="35">
        <v>969</v>
      </c>
      <c r="C674" s="34" t="s">
        <v>147</v>
      </c>
      <c r="D674" s="34" t="s">
        <v>142</v>
      </c>
      <c r="E674" s="34" t="s">
        <v>332</v>
      </c>
      <c r="F674" s="34" t="s">
        <v>166</v>
      </c>
      <c r="G674" s="110">
        <f t="shared" si="87"/>
        <v>3002.77</v>
      </c>
      <c r="H674" s="110">
        <f t="shared" si="87"/>
        <v>3002.77</v>
      </c>
    </row>
    <row r="675" spans="1:8" s="21" customFormat="1" ht="26.25" x14ac:dyDescent="0.25">
      <c r="A675" s="33" t="s">
        <v>200</v>
      </c>
      <c r="B675" s="35">
        <v>969</v>
      </c>
      <c r="C675" s="34" t="s">
        <v>147</v>
      </c>
      <c r="D675" s="34" t="s">
        <v>142</v>
      </c>
      <c r="E675" s="34" t="s">
        <v>332</v>
      </c>
      <c r="F675" s="34" t="s">
        <v>199</v>
      </c>
      <c r="G675" s="110">
        <f t="shared" si="87"/>
        <v>3002.77</v>
      </c>
      <c r="H675" s="110">
        <f t="shared" si="87"/>
        <v>3002.77</v>
      </c>
    </row>
    <row r="676" spans="1:8" s="21" customFormat="1" ht="13.5" x14ac:dyDescent="0.25">
      <c r="A676" s="33" t="s">
        <v>231</v>
      </c>
      <c r="B676" s="35">
        <v>969</v>
      </c>
      <c r="C676" s="34" t="s">
        <v>147</v>
      </c>
      <c r="D676" s="34" t="s">
        <v>142</v>
      </c>
      <c r="E676" s="34" t="s">
        <v>332</v>
      </c>
      <c r="F676" s="34" t="s">
        <v>232</v>
      </c>
      <c r="G676" s="110">
        <v>3002.77</v>
      </c>
      <c r="H676" s="110">
        <v>3002.77</v>
      </c>
    </row>
    <row r="677" spans="1:8" s="21" customFormat="1" ht="13.5" x14ac:dyDescent="0.25">
      <c r="A677" s="13" t="s">
        <v>80</v>
      </c>
      <c r="B677" s="14">
        <v>969</v>
      </c>
      <c r="C677" s="15" t="s">
        <v>147</v>
      </c>
      <c r="D677" s="15" t="s">
        <v>147</v>
      </c>
      <c r="E677" s="15" t="s">
        <v>287</v>
      </c>
      <c r="F677" s="15" t="s">
        <v>166</v>
      </c>
      <c r="G677" s="115">
        <f t="shared" ref="G677:H681" si="88">G678</f>
        <v>100</v>
      </c>
      <c r="H677" s="115">
        <f t="shared" si="88"/>
        <v>100</v>
      </c>
    </row>
    <row r="678" spans="1:8" s="21" customFormat="1" ht="39" x14ac:dyDescent="0.25">
      <c r="A678" s="57" t="s">
        <v>46</v>
      </c>
      <c r="B678" s="9">
        <v>969</v>
      </c>
      <c r="C678" s="5" t="s">
        <v>147</v>
      </c>
      <c r="D678" s="5" t="s">
        <v>147</v>
      </c>
      <c r="E678" s="5" t="s">
        <v>328</v>
      </c>
      <c r="F678" s="5" t="s">
        <v>166</v>
      </c>
      <c r="G678" s="116">
        <f t="shared" si="88"/>
        <v>100</v>
      </c>
      <c r="H678" s="116">
        <f t="shared" si="88"/>
        <v>100</v>
      </c>
    </row>
    <row r="679" spans="1:8" s="21" customFormat="1" ht="27" x14ac:dyDescent="0.25">
      <c r="A679" s="58" t="s">
        <v>247</v>
      </c>
      <c r="B679" s="44">
        <v>969</v>
      </c>
      <c r="C679" s="15" t="s">
        <v>147</v>
      </c>
      <c r="D679" s="15" t="s">
        <v>147</v>
      </c>
      <c r="E679" s="15" t="s">
        <v>333</v>
      </c>
      <c r="F679" s="15" t="s">
        <v>166</v>
      </c>
      <c r="G679" s="115">
        <f t="shared" si="88"/>
        <v>100</v>
      </c>
      <c r="H679" s="115">
        <f t="shared" si="88"/>
        <v>100</v>
      </c>
    </row>
    <row r="680" spans="1:8" s="21" customFormat="1" ht="13.5" x14ac:dyDescent="0.25">
      <c r="A680" s="22" t="s">
        <v>248</v>
      </c>
      <c r="B680" s="37">
        <v>969</v>
      </c>
      <c r="C680" s="39" t="s">
        <v>147</v>
      </c>
      <c r="D680" s="39" t="s">
        <v>147</v>
      </c>
      <c r="E680" s="18" t="s">
        <v>334</v>
      </c>
      <c r="F680" s="39" t="s">
        <v>166</v>
      </c>
      <c r="G680" s="117">
        <f t="shared" si="88"/>
        <v>100</v>
      </c>
      <c r="H680" s="117">
        <f t="shared" si="88"/>
        <v>100</v>
      </c>
    </row>
    <row r="681" spans="1:8" s="21" customFormat="1" ht="26.25" x14ac:dyDescent="0.25">
      <c r="A681" s="6" t="s">
        <v>76</v>
      </c>
      <c r="B681" s="35">
        <v>969</v>
      </c>
      <c r="C681" s="34" t="s">
        <v>147</v>
      </c>
      <c r="D681" s="34" t="s">
        <v>147</v>
      </c>
      <c r="E681" s="8" t="s">
        <v>334</v>
      </c>
      <c r="F681" s="34" t="s">
        <v>191</v>
      </c>
      <c r="G681" s="114">
        <f t="shared" si="88"/>
        <v>100</v>
      </c>
      <c r="H681" s="114">
        <f t="shared" si="88"/>
        <v>100</v>
      </c>
    </row>
    <row r="682" spans="1:8" s="21" customFormat="1" ht="26.25" x14ac:dyDescent="0.25">
      <c r="A682" s="6" t="s">
        <v>218</v>
      </c>
      <c r="B682" s="35">
        <v>969</v>
      </c>
      <c r="C682" s="34" t="s">
        <v>147</v>
      </c>
      <c r="D682" s="34" t="s">
        <v>147</v>
      </c>
      <c r="E682" s="8" t="s">
        <v>334</v>
      </c>
      <c r="F682" s="34" t="s">
        <v>219</v>
      </c>
      <c r="G682" s="114">
        <v>100</v>
      </c>
      <c r="H682" s="114">
        <v>100</v>
      </c>
    </row>
    <row r="683" spans="1:8" s="20" customFormat="1" x14ac:dyDescent="0.2">
      <c r="A683" s="4" t="s">
        <v>182</v>
      </c>
      <c r="B683" s="9">
        <v>969</v>
      </c>
      <c r="C683" s="5" t="s">
        <v>158</v>
      </c>
      <c r="D683" s="5" t="s">
        <v>137</v>
      </c>
      <c r="E683" s="5" t="s">
        <v>287</v>
      </c>
      <c r="F683" s="5" t="s">
        <v>166</v>
      </c>
      <c r="G683" s="111">
        <f>G684+G735</f>
        <v>44716.259999999995</v>
      </c>
      <c r="H683" s="111">
        <f>H684+H735</f>
        <v>44716.25</v>
      </c>
    </row>
    <row r="684" spans="1:8" s="20" customFormat="1" ht="13.5" x14ac:dyDescent="0.25">
      <c r="A684" s="13" t="s">
        <v>159</v>
      </c>
      <c r="B684" s="14">
        <v>969</v>
      </c>
      <c r="C684" s="15" t="s">
        <v>158</v>
      </c>
      <c r="D684" s="15" t="s">
        <v>136</v>
      </c>
      <c r="E684" s="15" t="s">
        <v>287</v>
      </c>
      <c r="F684" s="15" t="s">
        <v>166</v>
      </c>
      <c r="G684" s="112">
        <f>G685+G731</f>
        <v>33198.235000000001</v>
      </c>
      <c r="H684" s="112">
        <f>H685+H731</f>
        <v>33198.224999999999</v>
      </c>
    </row>
    <row r="685" spans="1:8" s="20" customFormat="1" ht="37.9" customHeight="1" x14ac:dyDescent="0.2">
      <c r="A685" s="57" t="s">
        <v>55</v>
      </c>
      <c r="B685" s="43">
        <v>969</v>
      </c>
      <c r="C685" s="5" t="s">
        <v>158</v>
      </c>
      <c r="D685" s="5" t="s">
        <v>136</v>
      </c>
      <c r="E685" s="41" t="s">
        <v>328</v>
      </c>
      <c r="F685" s="41" t="s">
        <v>166</v>
      </c>
      <c r="G685" s="111">
        <f>G686+G705</f>
        <v>32979.895000000004</v>
      </c>
      <c r="H685" s="111">
        <f>H686+H705</f>
        <v>32979.885000000002</v>
      </c>
    </row>
    <row r="686" spans="1:8" s="21" customFormat="1" ht="40.5" x14ac:dyDescent="0.25">
      <c r="A686" s="58" t="s">
        <v>244</v>
      </c>
      <c r="B686" s="14">
        <v>969</v>
      </c>
      <c r="C686" s="15" t="s">
        <v>158</v>
      </c>
      <c r="D686" s="15" t="s">
        <v>136</v>
      </c>
      <c r="E686" s="48" t="s">
        <v>335</v>
      </c>
      <c r="F686" s="48" t="s">
        <v>166</v>
      </c>
      <c r="G686" s="112">
        <f>G687+G699+G702+G690+G693+G696</f>
        <v>26859.297999999999</v>
      </c>
      <c r="H686" s="112">
        <f>H687+H699+H702+H690+H693+H696</f>
        <v>26859.297999999999</v>
      </c>
    </row>
    <row r="687" spans="1:8" s="21" customFormat="1" ht="39" x14ac:dyDescent="0.25">
      <c r="A687" s="52" t="s">
        <v>229</v>
      </c>
      <c r="B687" s="17">
        <v>969</v>
      </c>
      <c r="C687" s="18" t="s">
        <v>158</v>
      </c>
      <c r="D687" s="18" t="s">
        <v>136</v>
      </c>
      <c r="E687" s="39" t="s">
        <v>336</v>
      </c>
      <c r="F687" s="18" t="s">
        <v>166</v>
      </c>
      <c r="G687" s="113">
        <f t="shared" ref="G687:H688" si="89">G688</f>
        <v>22385.169000000002</v>
      </c>
      <c r="H687" s="113">
        <f t="shared" si="89"/>
        <v>22385.169000000002</v>
      </c>
    </row>
    <row r="688" spans="1:8" s="19" customFormat="1" ht="25.5" x14ac:dyDescent="0.2">
      <c r="A688" s="6" t="s">
        <v>200</v>
      </c>
      <c r="B688" s="7">
        <v>969</v>
      </c>
      <c r="C688" s="8" t="s">
        <v>158</v>
      </c>
      <c r="D688" s="8" t="s">
        <v>136</v>
      </c>
      <c r="E688" s="34" t="s">
        <v>336</v>
      </c>
      <c r="F688" s="8" t="s">
        <v>199</v>
      </c>
      <c r="G688" s="147">
        <f t="shared" si="89"/>
        <v>22385.169000000002</v>
      </c>
      <c r="H688" s="179">
        <f t="shared" si="89"/>
        <v>22385.169000000002</v>
      </c>
    </row>
    <row r="689" spans="1:8" s="19" customFormat="1" ht="15" customHeight="1" x14ac:dyDescent="0.2">
      <c r="A689" s="6" t="s">
        <v>231</v>
      </c>
      <c r="B689" s="7">
        <v>969</v>
      </c>
      <c r="C689" s="8" t="s">
        <v>158</v>
      </c>
      <c r="D689" s="8" t="s">
        <v>136</v>
      </c>
      <c r="E689" s="34" t="s">
        <v>336</v>
      </c>
      <c r="F689" s="8" t="s">
        <v>232</v>
      </c>
      <c r="G689" s="179">
        <v>22385.169000000002</v>
      </c>
      <c r="H689" s="49">
        <v>22385.169000000002</v>
      </c>
    </row>
    <row r="690" spans="1:8" s="19" customFormat="1" ht="25.5" x14ac:dyDescent="0.2">
      <c r="A690" s="149" t="s">
        <v>234</v>
      </c>
      <c r="B690" s="17">
        <v>969</v>
      </c>
      <c r="C690" s="18" t="s">
        <v>158</v>
      </c>
      <c r="D690" s="18" t="s">
        <v>136</v>
      </c>
      <c r="E690" s="172" t="s">
        <v>468</v>
      </c>
      <c r="F690" s="18" t="s">
        <v>166</v>
      </c>
      <c r="G690" s="113">
        <f>G691</f>
        <v>1628.4290000000001</v>
      </c>
      <c r="H690" s="113">
        <f>H691</f>
        <v>1628.4290000000001</v>
      </c>
    </row>
    <row r="691" spans="1:8" s="19" customFormat="1" ht="25.5" x14ac:dyDescent="0.2">
      <c r="A691" s="6" t="s">
        <v>200</v>
      </c>
      <c r="B691" s="7">
        <v>969</v>
      </c>
      <c r="C691" s="8" t="s">
        <v>158</v>
      </c>
      <c r="D691" s="8" t="s">
        <v>136</v>
      </c>
      <c r="E691" s="175" t="s">
        <v>468</v>
      </c>
      <c r="F691" s="8" t="s">
        <v>199</v>
      </c>
      <c r="G691" s="110">
        <f>G692</f>
        <v>1628.4290000000001</v>
      </c>
      <c r="H691" s="110">
        <f>H692</f>
        <v>1628.4290000000001</v>
      </c>
    </row>
    <row r="692" spans="1:8" s="19" customFormat="1" x14ac:dyDescent="0.2">
      <c r="A692" s="6" t="s">
        <v>231</v>
      </c>
      <c r="B692" s="7">
        <v>969</v>
      </c>
      <c r="C692" s="8" t="s">
        <v>158</v>
      </c>
      <c r="D692" s="8" t="s">
        <v>136</v>
      </c>
      <c r="E692" s="175" t="s">
        <v>468</v>
      </c>
      <c r="F692" s="8" t="s">
        <v>232</v>
      </c>
      <c r="G692" s="110">
        <v>1628.4290000000001</v>
      </c>
      <c r="H692" s="110">
        <v>1628.4290000000001</v>
      </c>
    </row>
    <row r="693" spans="1:8" s="19" customFormat="1" ht="25.5" x14ac:dyDescent="0.2">
      <c r="A693" s="73" t="s">
        <v>514</v>
      </c>
      <c r="B693" s="37">
        <v>969</v>
      </c>
      <c r="C693" s="39" t="s">
        <v>158</v>
      </c>
      <c r="D693" s="39" t="s">
        <v>136</v>
      </c>
      <c r="E693" s="39" t="s">
        <v>515</v>
      </c>
      <c r="F693" s="39" t="s">
        <v>166</v>
      </c>
      <c r="G693" s="113">
        <f>G694</f>
        <v>28.457000000000001</v>
      </c>
      <c r="H693" s="113">
        <f>H694</f>
        <v>28.457000000000001</v>
      </c>
    </row>
    <row r="694" spans="1:8" s="19" customFormat="1" ht="25.5" x14ac:dyDescent="0.2">
      <c r="A694" s="33" t="s">
        <v>200</v>
      </c>
      <c r="B694" s="35">
        <v>969</v>
      </c>
      <c r="C694" s="34" t="s">
        <v>158</v>
      </c>
      <c r="D694" s="34" t="s">
        <v>136</v>
      </c>
      <c r="E694" s="34" t="s">
        <v>515</v>
      </c>
      <c r="F694" s="34" t="s">
        <v>199</v>
      </c>
      <c r="G694" s="110">
        <f>G695</f>
        <v>28.457000000000001</v>
      </c>
      <c r="H694" s="110">
        <f>H695</f>
        <v>28.457000000000001</v>
      </c>
    </row>
    <row r="695" spans="1:8" s="19" customFormat="1" x14ac:dyDescent="0.2">
      <c r="A695" s="33" t="s">
        <v>231</v>
      </c>
      <c r="B695" s="35">
        <v>969</v>
      </c>
      <c r="C695" s="34" t="s">
        <v>158</v>
      </c>
      <c r="D695" s="34" t="s">
        <v>136</v>
      </c>
      <c r="E695" s="34" t="s">
        <v>515</v>
      </c>
      <c r="F695" s="34" t="s">
        <v>232</v>
      </c>
      <c r="G695" s="110">
        <v>28.457000000000001</v>
      </c>
      <c r="H695" s="110">
        <v>28.457000000000001</v>
      </c>
    </row>
    <row r="696" spans="1:8" s="19" customFormat="1" ht="38.25" x14ac:dyDescent="0.2">
      <c r="A696" s="38" t="s">
        <v>498</v>
      </c>
      <c r="B696" s="37">
        <v>969</v>
      </c>
      <c r="C696" s="39" t="s">
        <v>158</v>
      </c>
      <c r="D696" s="39" t="s">
        <v>136</v>
      </c>
      <c r="E696" s="39" t="s">
        <v>516</v>
      </c>
      <c r="F696" s="39" t="s">
        <v>166</v>
      </c>
      <c r="G696" s="113">
        <f>G697</f>
        <v>2817.2429999999999</v>
      </c>
      <c r="H696" s="113">
        <f>H697</f>
        <v>2817.2429999999999</v>
      </c>
    </row>
    <row r="697" spans="1:8" s="19" customFormat="1" ht="25.5" x14ac:dyDescent="0.2">
      <c r="A697" s="33" t="s">
        <v>200</v>
      </c>
      <c r="B697" s="35">
        <v>969</v>
      </c>
      <c r="C697" s="34" t="s">
        <v>158</v>
      </c>
      <c r="D697" s="34" t="s">
        <v>136</v>
      </c>
      <c r="E697" s="34" t="s">
        <v>516</v>
      </c>
      <c r="F697" s="34" t="s">
        <v>199</v>
      </c>
      <c r="G697" s="110">
        <f>G698</f>
        <v>2817.2429999999999</v>
      </c>
      <c r="H697" s="110">
        <f>H698</f>
        <v>2817.2429999999999</v>
      </c>
    </row>
    <row r="698" spans="1:8" s="19" customFormat="1" x14ac:dyDescent="0.2">
      <c r="A698" s="33" t="s">
        <v>231</v>
      </c>
      <c r="B698" s="35">
        <v>969</v>
      </c>
      <c r="C698" s="34" t="s">
        <v>158</v>
      </c>
      <c r="D698" s="34" t="s">
        <v>136</v>
      </c>
      <c r="E698" s="34" t="s">
        <v>516</v>
      </c>
      <c r="F698" s="34" t="s">
        <v>232</v>
      </c>
      <c r="G698" s="110">
        <v>2817.2429999999999</v>
      </c>
      <c r="H698" s="110">
        <v>2817.2429999999999</v>
      </c>
    </row>
    <row r="699" spans="1:8" s="19" customFormat="1" ht="25.5" hidden="1" x14ac:dyDescent="0.2">
      <c r="A699" s="38" t="s">
        <v>74</v>
      </c>
      <c r="B699" s="17">
        <v>969</v>
      </c>
      <c r="C699" s="18" t="s">
        <v>158</v>
      </c>
      <c r="D699" s="18" t="s">
        <v>136</v>
      </c>
      <c r="E699" s="39" t="s">
        <v>73</v>
      </c>
      <c r="F699" s="18" t="s">
        <v>166</v>
      </c>
      <c r="G699" s="178">
        <f t="shared" ref="G699:G700" si="90">G700</f>
        <v>0</v>
      </c>
      <c r="H699" s="213"/>
    </row>
    <row r="700" spans="1:8" s="19" customFormat="1" ht="25.5" hidden="1" x14ac:dyDescent="0.2">
      <c r="A700" s="6" t="s">
        <v>200</v>
      </c>
      <c r="B700" s="7">
        <v>969</v>
      </c>
      <c r="C700" s="8" t="s">
        <v>158</v>
      </c>
      <c r="D700" s="8" t="s">
        <v>136</v>
      </c>
      <c r="E700" s="34" t="s">
        <v>73</v>
      </c>
      <c r="F700" s="8" t="s">
        <v>199</v>
      </c>
      <c r="G700" s="179">
        <f t="shared" si="90"/>
        <v>0</v>
      </c>
      <c r="H700" s="213"/>
    </row>
    <row r="701" spans="1:8" s="19" customFormat="1" hidden="1" x14ac:dyDescent="0.2">
      <c r="A701" s="6" t="s">
        <v>231</v>
      </c>
      <c r="B701" s="7">
        <v>969</v>
      </c>
      <c r="C701" s="8" t="s">
        <v>158</v>
      </c>
      <c r="D701" s="8" t="s">
        <v>136</v>
      </c>
      <c r="E701" s="34" t="s">
        <v>73</v>
      </c>
      <c r="F701" s="8" t="s">
        <v>232</v>
      </c>
      <c r="G701" s="179">
        <v>0</v>
      </c>
      <c r="H701" s="213"/>
    </row>
    <row r="702" spans="1:8" s="19" customFormat="1" ht="39.75" hidden="1" customHeight="1" x14ac:dyDescent="0.2">
      <c r="A702" s="38" t="s">
        <v>75</v>
      </c>
      <c r="B702" s="17">
        <v>969</v>
      </c>
      <c r="C702" s="18" t="s">
        <v>158</v>
      </c>
      <c r="D702" s="18" t="s">
        <v>136</v>
      </c>
      <c r="E702" s="39" t="s">
        <v>73</v>
      </c>
      <c r="F702" s="18" t="s">
        <v>166</v>
      </c>
      <c r="G702" s="178">
        <f t="shared" ref="G702:G703" si="91">G703</f>
        <v>0</v>
      </c>
      <c r="H702" s="213"/>
    </row>
    <row r="703" spans="1:8" s="19" customFormat="1" ht="25.5" hidden="1" x14ac:dyDescent="0.2">
      <c r="A703" s="6" t="s">
        <v>200</v>
      </c>
      <c r="B703" s="7">
        <v>969</v>
      </c>
      <c r="C703" s="8" t="s">
        <v>158</v>
      </c>
      <c r="D703" s="8" t="s">
        <v>136</v>
      </c>
      <c r="E703" s="34" t="s">
        <v>73</v>
      </c>
      <c r="F703" s="8" t="s">
        <v>199</v>
      </c>
      <c r="G703" s="179">
        <f t="shared" si="91"/>
        <v>0</v>
      </c>
      <c r="H703" s="213"/>
    </row>
    <row r="704" spans="1:8" s="19" customFormat="1" hidden="1" x14ac:dyDescent="0.2">
      <c r="A704" s="6" t="s">
        <v>231</v>
      </c>
      <c r="B704" s="7">
        <v>969</v>
      </c>
      <c r="C704" s="8" t="s">
        <v>158</v>
      </c>
      <c r="D704" s="8" t="s">
        <v>136</v>
      </c>
      <c r="E704" s="34" t="s">
        <v>73</v>
      </c>
      <c r="F704" s="8" t="s">
        <v>232</v>
      </c>
      <c r="G704" s="179">
        <v>0</v>
      </c>
      <c r="H704" s="213"/>
    </row>
    <row r="705" spans="1:8" s="21" customFormat="1" ht="27" x14ac:dyDescent="0.25">
      <c r="A705" s="58" t="s">
        <v>245</v>
      </c>
      <c r="B705" s="14">
        <v>969</v>
      </c>
      <c r="C705" s="15" t="s">
        <v>158</v>
      </c>
      <c r="D705" s="15" t="s">
        <v>136</v>
      </c>
      <c r="E705" s="48" t="s">
        <v>337</v>
      </c>
      <c r="F705" s="48" t="s">
        <v>166</v>
      </c>
      <c r="G705" s="115">
        <f>G706+G719+G722+G713+G716+G725+G728</f>
        <v>6120.5970000000016</v>
      </c>
      <c r="H705" s="115">
        <f>H706+H719+H722+H713+H716+H725+H728</f>
        <v>6120.5870000000014</v>
      </c>
    </row>
    <row r="706" spans="1:8" s="21" customFormat="1" ht="36" customHeight="1" x14ac:dyDescent="0.25">
      <c r="A706" s="153" t="s">
        <v>229</v>
      </c>
      <c r="B706" s="17">
        <v>969</v>
      </c>
      <c r="C706" s="18" t="s">
        <v>158</v>
      </c>
      <c r="D706" s="18" t="s">
        <v>136</v>
      </c>
      <c r="E706" s="39" t="s">
        <v>338</v>
      </c>
      <c r="F706" s="39" t="s">
        <v>166</v>
      </c>
      <c r="G706" s="117">
        <f>G707+G709+G711</f>
        <v>4901.5490000000009</v>
      </c>
      <c r="H706" s="117">
        <f>H707+H709+H711</f>
        <v>4901.5490000000009</v>
      </c>
    </row>
    <row r="707" spans="1:8" ht="51" x14ac:dyDescent="0.2">
      <c r="A707" s="6" t="s">
        <v>194</v>
      </c>
      <c r="B707" s="7">
        <v>969</v>
      </c>
      <c r="C707" s="8" t="s">
        <v>158</v>
      </c>
      <c r="D707" s="8" t="s">
        <v>136</v>
      </c>
      <c r="E707" s="34" t="s">
        <v>338</v>
      </c>
      <c r="F707" s="8" t="s">
        <v>195</v>
      </c>
      <c r="G707" s="114">
        <f>G708</f>
        <v>4378.4620000000004</v>
      </c>
      <c r="H707" s="114">
        <f>H708</f>
        <v>4378.4620000000004</v>
      </c>
    </row>
    <row r="708" spans="1:8" x14ac:dyDescent="0.2">
      <c r="A708" s="6" t="s">
        <v>214</v>
      </c>
      <c r="B708" s="7">
        <v>969</v>
      </c>
      <c r="C708" s="8" t="s">
        <v>158</v>
      </c>
      <c r="D708" s="8" t="s">
        <v>136</v>
      </c>
      <c r="E708" s="34" t="s">
        <v>338</v>
      </c>
      <c r="F708" s="8" t="s">
        <v>215</v>
      </c>
      <c r="G708" s="114">
        <v>4378.4620000000004</v>
      </c>
      <c r="H708" s="49">
        <v>4378.4620000000004</v>
      </c>
    </row>
    <row r="709" spans="1:8" ht="25.5" x14ac:dyDescent="0.2">
      <c r="A709" s="6" t="s">
        <v>76</v>
      </c>
      <c r="B709" s="7">
        <v>969</v>
      </c>
      <c r="C709" s="8" t="s">
        <v>158</v>
      </c>
      <c r="D709" s="8" t="s">
        <v>136</v>
      </c>
      <c r="E709" s="34" t="s">
        <v>338</v>
      </c>
      <c r="F709" s="8" t="s">
        <v>191</v>
      </c>
      <c r="G709" s="114">
        <f>G710</f>
        <v>523.08699999999999</v>
      </c>
      <c r="H709" s="114">
        <f>H710</f>
        <v>523.08699999999999</v>
      </c>
    </row>
    <row r="710" spans="1:8" ht="25.5" x14ac:dyDescent="0.2">
      <c r="A710" s="6" t="s">
        <v>218</v>
      </c>
      <c r="B710" s="7">
        <v>969</v>
      </c>
      <c r="C710" s="8" t="s">
        <v>158</v>
      </c>
      <c r="D710" s="8" t="s">
        <v>136</v>
      </c>
      <c r="E710" s="34" t="s">
        <v>338</v>
      </c>
      <c r="F710" s="8" t="s">
        <v>219</v>
      </c>
      <c r="G710" s="179">
        <v>523.08699999999999</v>
      </c>
      <c r="H710" s="49">
        <v>523.08699999999999</v>
      </c>
    </row>
    <row r="711" spans="1:8" hidden="1" x14ac:dyDescent="0.2">
      <c r="A711" s="45" t="s">
        <v>192</v>
      </c>
      <c r="B711" s="7">
        <v>969</v>
      </c>
      <c r="C711" s="8" t="s">
        <v>158</v>
      </c>
      <c r="D711" s="8" t="s">
        <v>136</v>
      </c>
      <c r="E711" s="34" t="s">
        <v>338</v>
      </c>
      <c r="F711" s="8" t="s">
        <v>193</v>
      </c>
      <c r="G711" s="114">
        <f>G712</f>
        <v>0</v>
      </c>
      <c r="H711" s="49"/>
    </row>
    <row r="712" spans="1:8" hidden="1" x14ac:dyDescent="0.2">
      <c r="A712" s="45" t="s">
        <v>221</v>
      </c>
      <c r="B712" s="7">
        <v>969</v>
      </c>
      <c r="C712" s="8" t="s">
        <v>158</v>
      </c>
      <c r="D712" s="8" t="s">
        <v>136</v>
      </c>
      <c r="E712" s="34" t="s">
        <v>338</v>
      </c>
      <c r="F712" s="8" t="s">
        <v>220</v>
      </c>
      <c r="G712" s="114"/>
      <c r="H712" s="49"/>
    </row>
    <row r="713" spans="1:8" ht="25.5" x14ac:dyDescent="0.2">
      <c r="A713" s="92" t="s">
        <v>234</v>
      </c>
      <c r="B713" s="37">
        <v>969</v>
      </c>
      <c r="C713" s="39" t="s">
        <v>158</v>
      </c>
      <c r="D713" s="39" t="s">
        <v>136</v>
      </c>
      <c r="E713" s="39" t="s">
        <v>517</v>
      </c>
      <c r="F713" s="39" t="s">
        <v>166</v>
      </c>
      <c r="G713" s="117">
        <f>G714</f>
        <v>876.79499999999996</v>
      </c>
      <c r="H713" s="117">
        <f>H714</f>
        <v>876.79</v>
      </c>
    </row>
    <row r="714" spans="1:8" ht="25.5" x14ac:dyDescent="0.2">
      <c r="A714" s="50" t="s">
        <v>76</v>
      </c>
      <c r="B714" s="35">
        <v>969</v>
      </c>
      <c r="C714" s="34" t="s">
        <v>158</v>
      </c>
      <c r="D714" s="34" t="s">
        <v>136</v>
      </c>
      <c r="E714" s="34" t="s">
        <v>517</v>
      </c>
      <c r="F714" s="34" t="s">
        <v>191</v>
      </c>
      <c r="G714" s="114">
        <f>G715</f>
        <v>876.79499999999996</v>
      </c>
      <c r="H714" s="114">
        <f>H715</f>
        <v>876.79</v>
      </c>
    </row>
    <row r="715" spans="1:8" ht="25.5" x14ac:dyDescent="0.2">
      <c r="A715" s="50" t="s">
        <v>218</v>
      </c>
      <c r="B715" s="35">
        <v>969</v>
      </c>
      <c r="C715" s="34" t="s">
        <v>158</v>
      </c>
      <c r="D715" s="34" t="s">
        <v>136</v>
      </c>
      <c r="E715" s="34" t="s">
        <v>517</v>
      </c>
      <c r="F715" s="34" t="s">
        <v>219</v>
      </c>
      <c r="G715" s="114">
        <v>876.79499999999996</v>
      </c>
      <c r="H715" s="114">
        <v>876.79</v>
      </c>
    </row>
    <row r="716" spans="1:8" s="19" customFormat="1" x14ac:dyDescent="0.2">
      <c r="A716" s="92" t="s">
        <v>230</v>
      </c>
      <c r="B716" s="37">
        <v>969</v>
      </c>
      <c r="C716" s="39" t="s">
        <v>158</v>
      </c>
      <c r="D716" s="39" t="s">
        <v>136</v>
      </c>
      <c r="E716" s="39" t="s">
        <v>518</v>
      </c>
      <c r="F716" s="39" t="s">
        <v>166</v>
      </c>
      <c r="G716" s="117">
        <f>G717</f>
        <v>117.996</v>
      </c>
      <c r="H716" s="117">
        <f>H717</f>
        <v>117.996</v>
      </c>
    </row>
    <row r="717" spans="1:8" ht="25.5" x14ac:dyDescent="0.2">
      <c r="A717" s="50" t="s">
        <v>76</v>
      </c>
      <c r="B717" s="35">
        <v>969</v>
      </c>
      <c r="C717" s="34" t="s">
        <v>158</v>
      </c>
      <c r="D717" s="34" t="s">
        <v>136</v>
      </c>
      <c r="E717" s="34" t="s">
        <v>518</v>
      </c>
      <c r="F717" s="34" t="s">
        <v>191</v>
      </c>
      <c r="G717" s="114">
        <f>G718</f>
        <v>117.996</v>
      </c>
      <c r="H717" s="114">
        <f>H718</f>
        <v>117.996</v>
      </c>
    </row>
    <row r="718" spans="1:8" ht="25.5" x14ac:dyDescent="0.2">
      <c r="A718" s="50" t="s">
        <v>218</v>
      </c>
      <c r="B718" s="35">
        <v>969</v>
      </c>
      <c r="C718" s="34" t="s">
        <v>158</v>
      </c>
      <c r="D718" s="34" t="s">
        <v>136</v>
      </c>
      <c r="E718" s="34" t="s">
        <v>518</v>
      </c>
      <c r="F718" s="34" t="s">
        <v>219</v>
      </c>
      <c r="G718" s="114">
        <v>117.996</v>
      </c>
      <c r="H718" s="49">
        <v>117.996</v>
      </c>
    </row>
    <row r="719" spans="1:8" s="19" customFormat="1" ht="25.5" x14ac:dyDescent="0.2">
      <c r="A719" s="38" t="s">
        <v>38</v>
      </c>
      <c r="B719" s="37">
        <v>969</v>
      </c>
      <c r="C719" s="39" t="s">
        <v>158</v>
      </c>
      <c r="D719" s="39" t="s">
        <v>136</v>
      </c>
      <c r="E719" s="39" t="s">
        <v>39</v>
      </c>
      <c r="F719" s="39" t="s">
        <v>166</v>
      </c>
      <c r="G719" s="113">
        <f t="shared" ref="G719:H720" si="92">G720</f>
        <v>5.2</v>
      </c>
      <c r="H719" s="113">
        <f t="shared" si="92"/>
        <v>5.1959999999999997</v>
      </c>
    </row>
    <row r="720" spans="1:8" s="19" customFormat="1" ht="25.5" x14ac:dyDescent="0.2">
      <c r="A720" s="6" t="s">
        <v>76</v>
      </c>
      <c r="B720" s="35">
        <v>969</v>
      </c>
      <c r="C720" s="34" t="s">
        <v>158</v>
      </c>
      <c r="D720" s="34" t="s">
        <v>136</v>
      </c>
      <c r="E720" s="34" t="s">
        <v>39</v>
      </c>
      <c r="F720" s="34" t="s">
        <v>191</v>
      </c>
      <c r="G720" s="110">
        <f t="shared" si="92"/>
        <v>5.2</v>
      </c>
      <c r="H720" s="110">
        <f t="shared" si="92"/>
        <v>5.1959999999999997</v>
      </c>
    </row>
    <row r="721" spans="1:8" s="19" customFormat="1" ht="25.5" x14ac:dyDescent="0.2">
      <c r="A721" s="33" t="s">
        <v>218</v>
      </c>
      <c r="B721" s="69" t="s">
        <v>173</v>
      </c>
      <c r="C721" s="34" t="s">
        <v>158</v>
      </c>
      <c r="D721" s="34" t="s">
        <v>136</v>
      </c>
      <c r="E721" s="34" t="s">
        <v>39</v>
      </c>
      <c r="F721" s="34" t="s">
        <v>219</v>
      </c>
      <c r="G721" s="110">
        <v>5.2</v>
      </c>
      <c r="H721" s="110">
        <v>5.1959999999999997</v>
      </c>
    </row>
    <row r="722" spans="1:8" s="19" customFormat="1" ht="27.75" customHeight="1" x14ac:dyDescent="0.2">
      <c r="A722" s="138" t="s">
        <v>407</v>
      </c>
      <c r="B722" s="37">
        <v>969</v>
      </c>
      <c r="C722" s="39" t="s">
        <v>158</v>
      </c>
      <c r="D722" s="39" t="s">
        <v>136</v>
      </c>
      <c r="E722" s="39" t="s">
        <v>408</v>
      </c>
      <c r="F722" s="39" t="s">
        <v>166</v>
      </c>
      <c r="G722" s="142">
        <f t="shared" ref="G722:H723" si="93">G723</f>
        <v>168.005</v>
      </c>
      <c r="H722" s="178">
        <f t="shared" si="93"/>
        <v>168.005</v>
      </c>
    </row>
    <row r="723" spans="1:8" s="19" customFormat="1" ht="25.5" x14ac:dyDescent="0.2">
      <c r="A723" s="6" t="s">
        <v>76</v>
      </c>
      <c r="B723" s="35">
        <v>969</v>
      </c>
      <c r="C723" s="34" t="s">
        <v>158</v>
      </c>
      <c r="D723" s="34" t="s">
        <v>136</v>
      </c>
      <c r="E723" s="34" t="s">
        <v>408</v>
      </c>
      <c r="F723" s="34" t="s">
        <v>191</v>
      </c>
      <c r="G723" s="147">
        <f t="shared" si="93"/>
        <v>168.005</v>
      </c>
      <c r="H723" s="179">
        <f t="shared" si="93"/>
        <v>168.005</v>
      </c>
    </row>
    <row r="724" spans="1:8" s="19" customFormat="1" ht="25.5" x14ac:dyDescent="0.2">
      <c r="A724" s="143" t="s">
        <v>218</v>
      </c>
      <c r="B724" s="69" t="s">
        <v>173</v>
      </c>
      <c r="C724" s="34" t="s">
        <v>158</v>
      </c>
      <c r="D724" s="34" t="s">
        <v>136</v>
      </c>
      <c r="E724" s="34" t="s">
        <v>408</v>
      </c>
      <c r="F724" s="34" t="s">
        <v>219</v>
      </c>
      <c r="G724" s="147">
        <v>168.005</v>
      </c>
      <c r="H724" s="179">
        <v>168.005</v>
      </c>
    </row>
    <row r="725" spans="1:8" s="19" customFormat="1" ht="25.5" x14ac:dyDescent="0.2">
      <c r="A725" s="38" t="s">
        <v>519</v>
      </c>
      <c r="B725" s="106">
        <v>969</v>
      </c>
      <c r="C725" s="39" t="s">
        <v>158</v>
      </c>
      <c r="D725" s="39" t="s">
        <v>136</v>
      </c>
      <c r="E725" s="39" t="s">
        <v>520</v>
      </c>
      <c r="F725" s="39" t="s">
        <v>166</v>
      </c>
      <c r="G725" s="178">
        <f>G726</f>
        <v>3.2000000000000001E-2</v>
      </c>
      <c r="H725" s="178">
        <f>H726</f>
        <v>3.1E-2</v>
      </c>
    </row>
    <row r="726" spans="1:8" s="19" customFormat="1" x14ac:dyDescent="0.2">
      <c r="A726" s="33" t="s">
        <v>196</v>
      </c>
      <c r="B726" s="69">
        <v>969</v>
      </c>
      <c r="C726" s="34" t="s">
        <v>158</v>
      </c>
      <c r="D726" s="34" t="s">
        <v>136</v>
      </c>
      <c r="E726" s="34" t="s">
        <v>520</v>
      </c>
      <c r="F726" s="34" t="s">
        <v>197</v>
      </c>
      <c r="G726" s="179">
        <f>G727</f>
        <v>3.2000000000000001E-2</v>
      </c>
      <c r="H726" s="179">
        <f>H727</f>
        <v>3.1E-2</v>
      </c>
    </row>
    <row r="727" spans="1:8" s="19" customFormat="1" x14ac:dyDescent="0.2">
      <c r="A727" s="33" t="s">
        <v>521</v>
      </c>
      <c r="B727" s="69" t="s">
        <v>173</v>
      </c>
      <c r="C727" s="34" t="s">
        <v>158</v>
      </c>
      <c r="D727" s="34" t="s">
        <v>136</v>
      </c>
      <c r="E727" s="34" t="s">
        <v>520</v>
      </c>
      <c r="F727" s="34" t="s">
        <v>522</v>
      </c>
      <c r="G727" s="179">
        <v>3.2000000000000001E-2</v>
      </c>
      <c r="H727" s="49">
        <v>3.1E-2</v>
      </c>
    </row>
    <row r="728" spans="1:8" s="19" customFormat="1" ht="25.5" x14ac:dyDescent="0.2">
      <c r="A728" s="38" t="s">
        <v>552</v>
      </c>
      <c r="B728" s="106">
        <v>969</v>
      </c>
      <c r="C728" s="39" t="s">
        <v>158</v>
      </c>
      <c r="D728" s="39" t="s">
        <v>136</v>
      </c>
      <c r="E728" s="39" t="s">
        <v>520</v>
      </c>
      <c r="F728" s="39" t="s">
        <v>166</v>
      </c>
      <c r="G728" s="178">
        <f>G729</f>
        <v>51.02</v>
      </c>
      <c r="H728" s="178">
        <f>H729</f>
        <v>51.02</v>
      </c>
    </row>
    <row r="729" spans="1:8" s="19" customFormat="1" x14ac:dyDescent="0.2">
      <c r="A729" s="33" t="s">
        <v>196</v>
      </c>
      <c r="B729" s="69">
        <v>969</v>
      </c>
      <c r="C729" s="34" t="s">
        <v>158</v>
      </c>
      <c r="D729" s="34" t="s">
        <v>136</v>
      </c>
      <c r="E729" s="34" t="s">
        <v>520</v>
      </c>
      <c r="F729" s="34" t="s">
        <v>197</v>
      </c>
      <c r="G729" s="179">
        <f>G730</f>
        <v>51.02</v>
      </c>
      <c r="H729" s="179">
        <f>H730</f>
        <v>51.02</v>
      </c>
    </row>
    <row r="730" spans="1:8" s="19" customFormat="1" x14ac:dyDescent="0.2">
      <c r="A730" s="33" t="s">
        <v>521</v>
      </c>
      <c r="B730" s="69" t="s">
        <v>173</v>
      </c>
      <c r="C730" s="34" t="s">
        <v>158</v>
      </c>
      <c r="D730" s="34" t="s">
        <v>136</v>
      </c>
      <c r="E730" s="34" t="s">
        <v>520</v>
      </c>
      <c r="F730" s="34" t="s">
        <v>522</v>
      </c>
      <c r="G730" s="179">
        <v>51.02</v>
      </c>
      <c r="H730" s="217">
        <v>51.02</v>
      </c>
    </row>
    <row r="731" spans="1:8" s="19" customFormat="1" ht="51" x14ac:dyDescent="0.2">
      <c r="A731" s="66" t="s">
        <v>489</v>
      </c>
      <c r="B731" s="9">
        <v>969</v>
      </c>
      <c r="C731" s="5" t="s">
        <v>158</v>
      </c>
      <c r="D731" s="5" t="s">
        <v>136</v>
      </c>
      <c r="E731" s="105" t="s">
        <v>400</v>
      </c>
      <c r="F731" s="5" t="s">
        <v>166</v>
      </c>
      <c r="G731" s="116">
        <f>G732</f>
        <v>218.34</v>
      </c>
      <c r="H731" s="116">
        <f>H732</f>
        <v>218.34</v>
      </c>
    </row>
    <row r="732" spans="1:8" s="19" customFormat="1" ht="38.25" x14ac:dyDescent="0.2">
      <c r="A732" s="38" t="s">
        <v>399</v>
      </c>
      <c r="B732" s="17">
        <v>969</v>
      </c>
      <c r="C732" s="18" t="s">
        <v>158</v>
      </c>
      <c r="D732" s="18" t="s">
        <v>136</v>
      </c>
      <c r="E732" s="18" t="s">
        <v>401</v>
      </c>
      <c r="F732" s="18" t="s">
        <v>166</v>
      </c>
      <c r="G732" s="117">
        <f t="shared" ref="G732:H733" si="94">G733</f>
        <v>218.34</v>
      </c>
      <c r="H732" s="117">
        <f t="shared" si="94"/>
        <v>218.34</v>
      </c>
    </row>
    <row r="733" spans="1:8" s="19" customFormat="1" ht="25.5" x14ac:dyDescent="0.2">
      <c r="A733" s="6" t="s">
        <v>76</v>
      </c>
      <c r="B733" s="7">
        <v>969</v>
      </c>
      <c r="C733" s="8" t="s">
        <v>158</v>
      </c>
      <c r="D733" s="8" t="s">
        <v>136</v>
      </c>
      <c r="E733" s="8" t="s">
        <v>401</v>
      </c>
      <c r="F733" s="7">
        <v>200</v>
      </c>
      <c r="G733" s="114">
        <f t="shared" si="94"/>
        <v>218.34</v>
      </c>
      <c r="H733" s="114">
        <f t="shared" si="94"/>
        <v>218.34</v>
      </c>
    </row>
    <row r="734" spans="1:8" s="19" customFormat="1" ht="25.5" x14ac:dyDescent="0.2">
      <c r="A734" s="6" t="s">
        <v>218</v>
      </c>
      <c r="B734" s="7">
        <v>969</v>
      </c>
      <c r="C734" s="8" t="s">
        <v>158</v>
      </c>
      <c r="D734" s="8" t="s">
        <v>136</v>
      </c>
      <c r="E734" s="8" t="s">
        <v>401</v>
      </c>
      <c r="F734" s="7">
        <v>240</v>
      </c>
      <c r="G734" s="147">
        <v>218.34</v>
      </c>
      <c r="H734" s="179">
        <v>218.34</v>
      </c>
    </row>
    <row r="735" spans="1:8" ht="13.5" x14ac:dyDescent="0.25">
      <c r="A735" s="13" t="s">
        <v>183</v>
      </c>
      <c r="B735" s="14">
        <v>969</v>
      </c>
      <c r="C735" s="15" t="s">
        <v>158</v>
      </c>
      <c r="D735" s="15" t="s">
        <v>144</v>
      </c>
      <c r="E735" s="15" t="s">
        <v>287</v>
      </c>
      <c r="F735" s="15" t="s">
        <v>166</v>
      </c>
      <c r="G735" s="112">
        <f>G736+G748+G761</f>
        <v>11518.024999999998</v>
      </c>
      <c r="H735" s="112">
        <f>H736+H748+H761</f>
        <v>11518.024999999998</v>
      </c>
    </row>
    <row r="736" spans="1:8" ht="39" customHeight="1" x14ac:dyDescent="0.25">
      <c r="A736" s="57" t="s">
        <v>55</v>
      </c>
      <c r="B736" s="14">
        <v>969</v>
      </c>
      <c r="C736" s="5" t="s">
        <v>158</v>
      </c>
      <c r="D736" s="5" t="s">
        <v>144</v>
      </c>
      <c r="E736" s="5" t="s">
        <v>328</v>
      </c>
      <c r="F736" s="5" t="s">
        <v>166</v>
      </c>
      <c r="G736" s="111">
        <f>G737</f>
        <v>11483.814999999999</v>
      </c>
      <c r="H736" s="111">
        <f>H737</f>
        <v>11483.814999999999</v>
      </c>
    </row>
    <row r="737" spans="1:8" s="19" customFormat="1" ht="40.5" x14ac:dyDescent="0.25">
      <c r="A737" s="58" t="s">
        <v>104</v>
      </c>
      <c r="B737" s="14">
        <v>969</v>
      </c>
      <c r="C737" s="15" t="s">
        <v>158</v>
      </c>
      <c r="D737" s="15" t="s">
        <v>144</v>
      </c>
      <c r="E737" s="15" t="s">
        <v>339</v>
      </c>
      <c r="F737" s="15" t="s">
        <v>166</v>
      </c>
      <c r="G737" s="112">
        <f>G738+G741</f>
        <v>11483.814999999999</v>
      </c>
      <c r="H737" s="112">
        <f>H738+H741</f>
        <v>11483.814999999999</v>
      </c>
    </row>
    <row r="738" spans="1:8" ht="25.5" x14ac:dyDescent="0.2">
      <c r="A738" s="16" t="s">
        <v>202</v>
      </c>
      <c r="B738" s="17">
        <v>969</v>
      </c>
      <c r="C738" s="18" t="s">
        <v>158</v>
      </c>
      <c r="D738" s="18" t="s">
        <v>144</v>
      </c>
      <c r="E738" s="18" t="s">
        <v>340</v>
      </c>
      <c r="F738" s="18" t="s">
        <v>166</v>
      </c>
      <c r="G738" s="117">
        <f t="shared" ref="G738:H739" si="95">G739</f>
        <v>4039.6559999999999</v>
      </c>
      <c r="H738" s="117">
        <f t="shared" si="95"/>
        <v>4039.6559999999999</v>
      </c>
    </row>
    <row r="739" spans="1:8" ht="51" x14ac:dyDescent="0.2">
      <c r="A739" s="6" t="s">
        <v>194</v>
      </c>
      <c r="B739" s="7">
        <v>969</v>
      </c>
      <c r="C739" s="8" t="s">
        <v>158</v>
      </c>
      <c r="D739" s="8" t="s">
        <v>144</v>
      </c>
      <c r="E739" s="8" t="s">
        <v>340</v>
      </c>
      <c r="F739" s="7">
        <v>100</v>
      </c>
      <c r="G739" s="110">
        <f t="shared" si="95"/>
        <v>4039.6559999999999</v>
      </c>
      <c r="H739" s="110">
        <f t="shared" si="95"/>
        <v>4039.6559999999999</v>
      </c>
    </row>
    <row r="740" spans="1:8" ht="25.5" x14ac:dyDescent="0.2">
      <c r="A740" s="6" t="s">
        <v>217</v>
      </c>
      <c r="B740" s="7">
        <v>969</v>
      </c>
      <c r="C740" s="8" t="s">
        <v>158</v>
      </c>
      <c r="D740" s="8" t="s">
        <v>144</v>
      </c>
      <c r="E740" s="8" t="s">
        <v>340</v>
      </c>
      <c r="F740" s="7">
        <v>120</v>
      </c>
      <c r="G740" s="179">
        <v>4039.6559999999999</v>
      </c>
      <c r="H740" s="49">
        <v>4039.6559999999999</v>
      </c>
    </row>
    <row r="741" spans="1:8" ht="38.25" x14ac:dyDescent="0.2">
      <c r="A741" s="153" t="s">
        <v>229</v>
      </c>
      <c r="B741" s="17">
        <v>969</v>
      </c>
      <c r="C741" s="18" t="s">
        <v>158</v>
      </c>
      <c r="D741" s="18" t="s">
        <v>144</v>
      </c>
      <c r="E741" s="18" t="s">
        <v>341</v>
      </c>
      <c r="F741" s="18" t="s">
        <v>166</v>
      </c>
      <c r="G741" s="117">
        <f>G742+G744+G746</f>
        <v>7444.1589999999997</v>
      </c>
      <c r="H741" s="117">
        <f>H742+H744+H746</f>
        <v>7444.1589999999997</v>
      </c>
    </row>
    <row r="742" spans="1:8" ht="51" x14ac:dyDescent="0.2">
      <c r="A742" s="6" t="s">
        <v>194</v>
      </c>
      <c r="B742" s="7">
        <v>969</v>
      </c>
      <c r="C742" s="8" t="s">
        <v>158</v>
      </c>
      <c r="D742" s="8" t="s">
        <v>144</v>
      </c>
      <c r="E742" s="8" t="s">
        <v>341</v>
      </c>
      <c r="F742" s="8" t="s">
        <v>195</v>
      </c>
      <c r="G742" s="114">
        <f>G743</f>
        <v>5937.5770000000002</v>
      </c>
      <c r="H742" s="114">
        <f>H743</f>
        <v>5937.5770000000002</v>
      </c>
    </row>
    <row r="743" spans="1:8" ht="14.25" customHeight="1" x14ac:dyDescent="0.2">
      <c r="A743" s="6" t="s">
        <v>214</v>
      </c>
      <c r="B743" s="7">
        <v>969</v>
      </c>
      <c r="C743" s="8" t="s">
        <v>158</v>
      </c>
      <c r="D743" s="8" t="s">
        <v>144</v>
      </c>
      <c r="E743" s="8" t="s">
        <v>341</v>
      </c>
      <c r="F743" s="8" t="s">
        <v>215</v>
      </c>
      <c r="G743" s="179">
        <v>5937.5770000000002</v>
      </c>
      <c r="H743" s="49">
        <v>5937.5770000000002</v>
      </c>
    </row>
    <row r="744" spans="1:8" ht="25.5" x14ac:dyDescent="0.2">
      <c r="A744" s="6" t="s">
        <v>76</v>
      </c>
      <c r="B744" s="7">
        <v>969</v>
      </c>
      <c r="C744" s="8" t="s">
        <v>158</v>
      </c>
      <c r="D744" s="8" t="s">
        <v>144</v>
      </c>
      <c r="E744" s="8" t="s">
        <v>341</v>
      </c>
      <c r="F744" s="8" t="s">
        <v>191</v>
      </c>
      <c r="G744" s="114">
        <f>G745</f>
        <v>990.93600000000004</v>
      </c>
      <c r="H744" s="114">
        <f>H745</f>
        <v>990.93600000000004</v>
      </c>
    </row>
    <row r="745" spans="1:8" ht="25.5" x14ac:dyDescent="0.2">
      <c r="A745" s="6" t="s">
        <v>218</v>
      </c>
      <c r="B745" s="7">
        <v>969</v>
      </c>
      <c r="C745" s="8" t="s">
        <v>158</v>
      </c>
      <c r="D745" s="8" t="s">
        <v>144</v>
      </c>
      <c r="E745" s="8" t="s">
        <v>341</v>
      </c>
      <c r="F745" s="8" t="s">
        <v>219</v>
      </c>
      <c r="G745" s="179">
        <f>973.301+17.635</f>
        <v>990.93600000000004</v>
      </c>
      <c r="H745" s="49">
        <v>990.93600000000004</v>
      </c>
    </row>
    <row r="746" spans="1:8" x14ac:dyDescent="0.2">
      <c r="A746" s="45" t="s">
        <v>192</v>
      </c>
      <c r="B746" s="7">
        <v>969</v>
      </c>
      <c r="C746" s="8" t="s">
        <v>158</v>
      </c>
      <c r="D746" s="8" t="s">
        <v>144</v>
      </c>
      <c r="E746" s="8" t="s">
        <v>341</v>
      </c>
      <c r="F746" s="8" t="s">
        <v>193</v>
      </c>
      <c r="G746" s="110">
        <f>G747</f>
        <v>515.64599999999996</v>
      </c>
      <c r="H746" s="110">
        <f>H747</f>
        <v>515.64599999999996</v>
      </c>
    </row>
    <row r="747" spans="1:8" x14ac:dyDescent="0.2">
      <c r="A747" s="45" t="s">
        <v>221</v>
      </c>
      <c r="B747" s="7">
        <v>969</v>
      </c>
      <c r="C747" s="8" t="s">
        <v>158</v>
      </c>
      <c r="D747" s="8" t="s">
        <v>144</v>
      </c>
      <c r="E747" s="8" t="s">
        <v>341</v>
      </c>
      <c r="F747" s="8" t="s">
        <v>220</v>
      </c>
      <c r="G747" s="110">
        <v>515.64599999999996</v>
      </c>
      <c r="H747" s="49">
        <v>515.64599999999996</v>
      </c>
    </row>
    <row r="748" spans="1:8" ht="25.5" x14ac:dyDescent="0.25">
      <c r="A748" s="151" t="s">
        <v>445</v>
      </c>
      <c r="B748" s="9">
        <v>969</v>
      </c>
      <c r="C748" s="5" t="s">
        <v>158</v>
      </c>
      <c r="D748" s="5" t="s">
        <v>144</v>
      </c>
      <c r="E748" s="91" t="s">
        <v>293</v>
      </c>
      <c r="F748" s="5" t="s">
        <v>166</v>
      </c>
      <c r="G748" s="115">
        <f>G749</f>
        <v>31.96</v>
      </c>
      <c r="H748" s="115">
        <f>H749</f>
        <v>31.96</v>
      </c>
    </row>
    <row r="749" spans="1:8" ht="67.5" x14ac:dyDescent="0.25">
      <c r="A749" s="58" t="s">
        <v>47</v>
      </c>
      <c r="B749" s="14">
        <v>969</v>
      </c>
      <c r="C749" s="15" t="s">
        <v>158</v>
      </c>
      <c r="D749" s="15" t="s">
        <v>144</v>
      </c>
      <c r="E749" s="99" t="s">
        <v>357</v>
      </c>
      <c r="F749" s="15" t="s">
        <v>166</v>
      </c>
      <c r="G749" s="115">
        <f>G750+G753+G758</f>
        <v>31.96</v>
      </c>
      <c r="H749" s="115">
        <f>H750+H753+H758</f>
        <v>31.96</v>
      </c>
    </row>
    <row r="750" spans="1:8" x14ac:dyDescent="0.2">
      <c r="A750" s="82" t="s">
        <v>273</v>
      </c>
      <c r="B750" s="17">
        <v>969</v>
      </c>
      <c r="C750" s="18" t="s">
        <v>158</v>
      </c>
      <c r="D750" s="18" t="s">
        <v>144</v>
      </c>
      <c r="E750" s="18" t="s">
        <v>277</v>
      </c>
      <c r="F750" s="18" t="s">
        <v>166</v>
      </c>
      <c r="G750" s="142">
        <f t="shared" ref="G750:H751" si="96">G751</f>
        <v>21.56</v>
      </c>
      <c r="H750" s="178">
        <f t="shared" si="96"/>
        <v>21.56</v>
      </c>
    </row>
    <row r="751" spans="1:8" ht="25.5" x14ac:dyDescent="0.2">
      <c r="A751" s="6" t="s">
        <v>76</v>
      </c>
      <c r="B751" s="7">
        <v>969</v>
      </c>
      <c r="C751" s="8" t="s">
        <v>158</v>
      </c>
      <c r="D751" s="8" t="s">
        <v>144</v>
      </c>
      <c r="E751" s="8" t="s">
        <v>277</v>
      </c>
      <c r="F751" s="7">
        <v>200</v>
      </c>
      <c r="G751" s="147">
        <f t="shared" si="96"/>
        <v>21.56</v>
      </c>
      <c r="H751" s="179">
        <f t="shared" si="96"/>
        <v>21.56</v>
      </c>
    </row>
    <row r="752" spans="1:8" ht="25.5" x14ac:dyDescent="0.2">
      <c r="A752" s="6" t="s">
        <v>218</v>
      </c>
      <c r="B752" s="7">
        <v>969</v>
      </c>
      <c r="C752" s="8" t="s">
        <v>158</v>
      </c>
      <c r="D752" s="8" t="s">
        <v>144</v>
      </c>
      <c r="E752" s="8" t="s">
        <v>277</v>
      </c>
      <c r="F752" s="7">
        <v>240</v>
      </c>
      <c r="G752" s="147">
        <v>21.56</v>
      </c>
      <c r="H752" s="49">
        <v>21.56</v>
      </c>
    </row>
    <row r="753" spans="1:8" ht="25.5" x14ac:dyDescent="0.2">
      <c r="A753" s="82" t="s">
        <v>272</v>
      </c>
      <c r="B753" s="17">
        <v>969</v>
      </c>
      <c r="C753" s="18" t="s">
        <v>158</v>
      </c>
      <c r="D753" s="18" t="s">
        <v>144</v>
      </c>
      <c r="E753" s="18" t="s">
        <v>278</v>
      </c>
      <c r="F753" s="18" t="s">
        <v>166</v>
      </c>
      <c r="G753" s="142">
        <f>G754+G756</f>
        <v>10.4</v>
      </c>
      <c r="H753" s="178">
        <f>H754+H756</f>
        <v>10.4</v>
      </c>
    </row>
    <row r="754" spans="1:8" ht="51" x14ac:dyDescent="0.2">
      <c r="A754" s="6" t="s">
        <v>194</v>
      </c>
      <c r="B754" s="7">
        <v>969</v>
      </c>
      <c r="C754" s="8" t="s">
        <v>158</v>
      </c>
      <c r="D754" s="8" t="s">
        <v>144</v>
      </c>
      <c r="E754" s="8" t="s">
        <v>278</v>
      </c>
      <c r="F754" s="8" t="s">
        <v>195</v>
      </c>
      <c r="G754" s="147">
        <f>G755</f>
        <v>10.4</v>
      </c>
      <c r="H754" s="179">
        <f>H755</f>
        <v>10.4</v>
      </c>
    </row>
    <row r="755" spans="1:8" ht="25.5" x14ac:dyDescent="0.2">
      <c r="A755" s="6" t="s">
        <v>217</v>
      </c>
      <c r="B755" s="7">
        <v>969</v>
      </c>
      <c r="C755" s="8" t="s">
        <v>158</v>
      </c>
      <c r="D755" s="8" t="s">
        <v>144</v>
      </c>
      <c r="E755" s="8" t="s">
        <v>278</v>
      </c>
      <c r="F755" s="8" t="s">
        <v>216</v>
      </c>
      <c r="G755" s="147">
        <v>10.4</v>
      </c>
      <c r="H755" s="179">
        <v>10.4</v>
      </c>
    </row>
    <row r="756" spans="1:8" ht="25.5" hidden="1" x14ac:dyDescent="0.2">
      <c r="A756" s="6" t="s">
        <v>76</v>
      </c>
      <c r="B756" s="7">
        <v>969</v>
      </c>
      <c r="C756" s="8" t="s">
        <v>158</v>
      </c>
      <c r="D756" s="8" t="s">
        <v>144</v>
      </c>
      <c r="E756" s="8" t="s">
        <v>278</v>
      </c>
      <c r="F756" s="7">
        <v>200</v>
      </c>
      <c r="G756" s="147"/>
      <c r="H756" s="49"/>
    </row>
    <row r="757" spans="1:8" ht="25.5" hidden="1" x14ac:dyDescent="0.2">
      <c r="A757" s="6" t="s">
        <v>218</v>
      </c>
      <c r="B757" s="7">
        <v>969</v>
      </c>
      <c r="C757" s="8" t="s">
        <v>158</v>
      </c>
      <c r="D757" s="8" t="s">
        <v>144</v>
      </c>
      <c r="E757" s="8" t="s">
        <v>278</v>
      </c>
      <c r="F757" s="7">
        <v>240</v>
      </c>
      <c r="G757" s="147"/>
      <c r="H757" s="49"/>
    </row>
    <row r="758" spans="1:8" s="19" customFormat="1" hidden="1" x14ac:dyDescent="0.2">
      <c r="A758" s="133" t="s">
        <v>398</v>
      </c>
      <c r="B758" s="17">
        <v>969</v>
      </c>
      <c r="C758" s="18" t="s">
        <v>158</v>
      </c>
      <c r="D758" s="18" t="s">
        <v>144</v>
      </c>
      <c r="E758" s="39" t="s">
        <v>402</v>
      </c>
      <c r="F758" s="18" t="s">
        <v>166</v>
      </c>
      <c r="G758" s="117">
        <f t="shared" ref="G758:G759" si="97">G759</f>
        <v>0</v>
      </c>
      <c r="H758" s="213"/>
    </row>
    <row r="759" spans="1:8" ht="25.5" hidden="1" x14ac:dyDescent="0.2">
      <c r="A759" s="6" t="s">
        <v>76</v>
      </c>
      <c r="B759" s="7">
        <v>969</v>
      </c>
      <c r="C759" s="8" t="s">
        <v>158</v>
      </c>
      <c r="D759" s="8" t="s">
        <v>144</v>
      </c>
      <c r="E759" s="34" t="s">
        <v>402</v>
      </c>
      <c r="F759" s="7">
        <v>200</v>
      </c>
      <c r="G759" s="114">
        <f t="shared" si="97"/>
        <v>0</v>
      </c>
      <c r="H759" s="49"/>
    </row>
    <row r="760" spans="1:8" ht="25.5" hidden="1" x14ac:dyDescent="0.2">
      <c r="A760" s="6" t="s">
        <v>218</v>
      </c>
      <c r="B760" s="7">
        <v>969</v>
      </c>
      <c r="C760" s="8" t="s">
        <v>158</v>
      </c>
      <c r="D760" s="8" t="s">
        <v>144</v>
      </c>
      <c r="E760" s="34" t="s">
        <v>402</v>
      </c>
      <c r="F760" s="7">
        <v>240</v>
      </c>
      <c r="G760" s="114">
        <v>0</v>
      </c>
      <c r="H760" s="49"/>
    </row>
    <row r="761" spans="1:8" ht="25.5" x14ac:dyDescent="0.2">
      <c r="A761" s="152" t="s">
        <v>56</v>
      </c>
      <c r="B761" s="9">
        <v>969</v>
      </c>
      <c r="C761" s="5" t="s">
        <v>158</v>
      </c>
      <c r="D761" s="5" t="s">
        <v>144</v>
      </c>
      <c r="E761" s="91" t="s">
        <v>375</v>
      </c>
      <c r="F761" s="5" t="s">
        <v>166</v>
      </c>
      <c r="G761" s="116">
        <f t="shared" ref="G761:H763" si="98">G762</f>
        <v>2.25</v>
      </c>
      <c r="H761" s="116">
        <f t="shared" si="98"/>
        <v>2.25</v>
      </c>
    </row>
    <row r="762" spans="1:8" x14ac:dyDescent="0.2">
      <c r="A762" s="38" t="s">
        <v>374</v>
      </c>
      <c r="B762" s="17">
        <v>969</v>
      </c>
      <c r="C762" s="18" t="s">
        <v>158</v>
      </c>
      <c r="D762" s="18" t="s">
        <v>144</v>
      </c>
      <c r="E762" s="18" t="s">
        <v>373</v>
      </c>
      <c r="F762" s="18" t="s">
        <v>166</v>
      </c>
      <c r="G762" s="117">
        <f t="shared" si="98"/>
        <v>2.25</v>
      </c>
      <c r="H762" s="117">
        <f t="shared" si="98"/>
        <v>2.25</v>
      </c>
    </row>
    <row r="763" spans="1:8" ht="25.5" x14ac:dyDescent="0.2">
      <c r="A763" s="6" t="s">
        <v>76</v>
      </c>
      <c r="B763" s="7">
        <v>969</v>
      </c>
      <c r="C763" s="8" t="s">
        <v>158</v>
      </c>
      <c r="D763" s="8" t="s">
        <v>144</v>
      </c>
      <c r="E763" s="8" t="s">
        <v>373</v>
      </c>
      <c r="F763" s="7">
        <v>200</v>
      </c>
      <c r="G763" s="114">
        <f t="shared" si="98"/>
        <v>2.25</v>
      </c>
      <c r="H763" s="114">
        <f t="shared" si="98"/>
        <v>2.25</v>
      </c>
    </row>
    <row r="764" spans="1:8" ht="25.5" x14ac:dyDescent="0.2">
      <c r="A764" s="33" t="s">
        <v>218</v>
      </c>
      <c r="B764" s="7">
        <v>969</v>
      </c>
      <c r="C764" s="8" t="s">
        <v>158</v>
      </c>
      <c r="D764" s="8" t="s">
        <v>144</v>
      </c>
      <c r="E764" s="8" t="s">
        <v>373</v>
      </c>
      <c r="F764" s="7">
        <v>240</v>
      </c>
      <c r="G764" s="114">
        <v>2.25</v>
      </c>
      <c r="H764" s="114">
        <v>2.25</v>
      </c>
    </row>
    <row r="765" spans="1:8" ht="18" customHeight="1" x14ac:dyDescent="0.2">
      <c r="A765" s="4" t="s">
        <v>161</v>
      </c>
      <c r="B765" s="9">
        <v>969</v>
      </c>
      <c r="C765" s="9">
        <v>10</v>
      </c>
      <c r="D765" s="5" t="s">
        <v>137</v>
      </c>
      <c r="E765" s="5" t="s">
        <v>287</v>
      </c>
      <c r="F765" s="5" t="s">
        <v>166</v>
      </c>
      <c r="G765" s="116">
        <f t="shared" ref="G765:H766" si="99">G766</f>
        <v>5388.0059999999994</v>
      </c>
      <c r="H765" s="116">
        <f t="shared" si="99"/>
        <v>5388.0059999999994</v>
      </c>
    </row>
    <row r="766" spans="1:8" s="19" customFormat="1" ht="18.75" customHeight="1" x14ac:dyDescent="0.25">
      <c r="A766" s="13" t="s">
        <v>178</v>
      </c>
      <c r="B766" s="14">
        <v>969</v>
      </c>
      <c r="C766" s="14">
        <v>10</v>
      </c>
      <c r="D766" s="15" t="s">
        <v>144</v>
      </c>
      <c r="E766" s="15" t="s">
        <v>287</v>
      </c>
      <c r="F766" s="15" t="s">
        <v>166</v>
      </c>
      <c r="G766" s="115">
        <f t="shared" si="99"/>
        <v>5388.0059999999994</v>
      </c>
      <c r="H766" s="115">
        <f t="shared" si="99"/>
        <v>5388.0059999999994</v>
      </c>
    </row>
    <row r="767" spans="1:8" ht="38.25" x14ac:dyDescent="0.2">
      <c r="A767" s="160" t="s">
        <v>14</v>
      </c>
      <c r="B767" s="9">
        <v>969</v>
      </c>
      <c r="C767" s="9">
        <v>10</v>
      </c>
      <c r="D767" s="5" t="s">
        <v>144</v>
      </c>
      <c r="E767" s="5" t="s">
        <v>447</v>
      </c>
      <c r="F767" s="5" t="s">
        <v>166</v>
      </c>
      <c r="G767" s="116">
        <f>G768+G771</f>
        <v>5388.0059999999994</v>
      </c>
      <c r="H767" s="116">
        <f>H768+H771</f>
        <v>5388.0059999999994</v>
      </c>
    </row>
    <row r="768" spans="1:8" s="19" customFormat="1" ht="38.25" x14ac:dyDescent="0.2">
      <c r="A768" s="38" t="s">
        <v>18</v>
      </c>
      <c r="B768" s="17">
        <v>969</v>
      </c>
      <c r="C768" s="18">
        <v>10</v>
      </c>
      <c r="D768" s="18" t="s">
        <v>144</v>
      </c>
      <c r="E768" s="18" t="s">
        <v>469</v>
      </c>
      <c r="F768" s="17" t="s">
        <v>166</v>
      </c>
      <c r="G768" s="117">
        <f t="shared" ref="G768:H769" si="100">G769</f>
        <v>1616.402</v>
      </c>
      <c r="H768" s="117">
        <f t="shared" si="100"/>
        <v>1616.402</v>
      </c>
    </row>
    <row r="769" spans="1:8" x14ac:dyDescent="0.2">
      <c r="A769" s="33" t="s">
        <v>196</v>
      </c>
      <c r="B769" s="7">
        <v>969</v>
      </c>
      <c r="C769" s="8">
        <v>10</v>
      </c>
      <c r="D769" s="8" t="s">
        <v>144</v>
      </c>
      <c r="E769" s="8" t="s">
        <v>469</v>
      </c>
      <c r="F769" s="7">
        <v>300</v>
      </c>
      <c r="G769" s="114">
        <f t="shared" si="100"/>
        <v>1616.402</v>
      </c>
      <c r="H769" s="114">
        <f t="shared" si="100"/>
        <v>1616.402</v>
      </c>
    </row>
    <row r="770" spans="1:8" ht="25.5" x14ac:dyDescent="0.2">
      <c r="A770" s="33" t="s">
        <v>411</v>
      </c>
      <c r="B770" s="7">
        <v>969</v>
      </c>
      <c r="C770" s="8">
        <v>10</v>
      </c>
      <c r="D770" s="8" t="s">
        <v>144</v>
      </c>
      <c r="E770" s="8" t="s">
        <v>469</v>
      </c>
      <c r="F770" s="7">
        <v>320</v>
      </c>
      <c r="G770" s="114">
        <v>1616.402</v>
      </c>
      <c r="H770" s="49">
        <v>1616.402</v>
      </c>
    </row>
    <row r="771" spans="1:8" s="19" customFormat="1" ht="25.5" x14ac:dyDescent="0.2">
      <c r="A771" s="38" t="s">
        <v>446</v>
      </c>
      <c r="B771" s="7">
        <v>969</v>
      </c>
      <c r="C771" s="8">
        <v>10</v>
      </c>
      <c r="D771" s="8" t="s">
        <v>144</v>
      </c>
      <c r="E771" s="18" t="s">
        <v>469</v>
      </c>
      <c r="F771" s="17" t="s">
        <v>166</v>
      </c>
      <c r="G771" s="142">
        <f t="shared" ref="G771:H772" si="101">G772</f>
        <v>3771.6039999999998</v>
      </c>
      <c r="H771" s="178">
        <f t="shared" si="101"/>
        <v>3771.6039999999998</v>
      </c>
    </row>
    <row r="772" spans="1:8" x14ac:dyDescent="0.2">
      <c r="A772" s="33" t="s">
        <v>196</v>
      </c>
      <c r="B772" s="7">
        <v>969</v>
      </c>
      <c r="C772" s="8">
        <v>10</v>
      </c>
      <c r="D772" s="8" t="s">
        <v>144</v>
      </c>
      <c r="E772" s="8" t="s">
        <v>469</v>
      </c>
      <c r="F772" s="7">
        <v>300</v>
      </c>
      <c r="G772" s="147">
        <f t="shared" si="101"/>
        <v>3771.6039999999998</v>
      </c>
      <c r="H772" s="179">
        <f t="shared" si="101"/>
        <v>3771.6039999999998</v>
      </c>
    </row>
    <row r="773" spans="1:8" ht="25.5" x14ac:dyDescent="0.2">
      <c r="A773" s="33" t="s">
        <v>411</v>
      </c>
      <c r="B773" s="7">
        <v>969</v>
      </c>
      <c r="C773" s="8">
        <v>10</v>
      </c>
      <c r="D773" s="8" t="s">
        <v>144</v>
      </c>
      <c r="E773" s="8" t="s">
        <v>469</v>
      </c>
      <c r="F773" s="7">
        <v>320</v>
      </c>
      <c r="G773" s="147">
        <v>3771.6039999999998</v>
      </c>
      <c r="H773" s="49">
        <v>3771.6039999999998</v>
      </c>
    </row>
    <row r="774" spans="1:8" s="19" customFormat="1" ht="13.5" x14ac:dyDescent="0.25">
      <c r="A774" s="4" t="s">
        <v>160</v>
      </c>
      <c r="B774" s="9">
        <v>969</v>
      </c>
      <c r="C774" s="5" t="s">
        <v>181</v>
      </c>
      <c r="D774" s="5" t="s">
        <v>137</v>
      </c>
      <c r="E774" s="5" t="s">
        <v>287</v>
      </c>
      <c r="F774" s="5" t="s">
        <v>166</v>
      </c>
      <c r="G774" s="112">
        <f>G775+G817</f>
        <v>75142.31</v>
      </c>
      <c r="H774" s="112">
        <f>H775+H817</f>
        <v>71902.478999999992</v>
      </c>
    </row>
    <row r="775" spans="1:8" s="19" customFormat="1" ht="13.5" x14ac:dyDescent="0.25">
      <c r="A775" s="13" t="s">
        <v>187</v>
      </c>
      <c r="B775" s="14">
        <v>969</v>
      </c>
      <c r="C775" s="15" t="s">
        <v>181</v>
      </c>
      <c r="D775" s="15" t="s">
        <v>150</v>
      </c>
      <c r="E775" s="15" t="s">
        <v>287</v>
      </c>
      <c r="F775" s="15" t="s">
        <v>166</v>
      </c>
      <c r="G775" s="112">
        <f t="shared" ref="G775:H776" si="102">G776</f>
        <v>56469.152000000002</v>
      </c>
      <c r="H775" s="112">
        <f t="shared" si="102"/>
        <v>53229.320999999996</v>
      </c>
    </row>
    <row r="776" spans="1:8" s="19" customFormat="1" ht="34.5" customHeight="1" x14ac:dyDescent="0.2">
      <c r="A776" s="57" t="s">
        <v>55</v>
      </c>
      <c r="B776" s="9">
        <v>969</v>
      </c>
      <c r="C776" s="5" t="s">
        <v>181</v>
      </c>
      <c r="D776" s="5" t="s">
        <v>150</v>
      </c>
      <c r="E776" s="5" t="s">
        <v>328</v>
      </c>
      <c r="F776" s="5" t="s">
        <v>166</v>
      </c>
      <c r="G776" s="111">
        <f t="shared" si="102"/>
        <v>56469.152000000002</v>
      </c>
      <c r="H776" s="111">
        <f t="shared" si="102"/>
        <v>53229.320999999996</v>
      </c>
    </row>
    <row r="777" spans="1:8" s="21" customFormat="1" ht="27" x14ac:dyDescent="0.25">
      <c r="A777" s="58" t="s">
        <v>249</v>
      </c>
      <c r="B777" s="14">
        <v>969</v>
      </c>
      <c r="C777" s="15" t="s">
        <v>181</v>
      </c>
      <c r="D777" s="15" t="s">
        <v>150</v>
      </c>
      <c r="E777" s="15" t="s">
        <v>331</v>
      </c>
      <c r="F777" s="15" t="s">
        <v>166</v>
      </c>
      <c r="G777" s="112">
        <f>G778+G783+G786+G792+G795+G798+G801+G789+G804+G809+G814</f>
        <v>56469.152000000002</v>
      </c>
      <c r="H777" s="112">
        <f>H778+H783+H786+H792+H795+H798+H801+H789+H804+H809+H814</f>
        <v>53229.320999999996</v>
      </c>
    </row>
    <row r="778" spans="1:8" s="21" customFormat="1" ht="39" x14ac:dyDescent="0.25">
      <c r="A778" s="158" t="s">
        <v>256</v>
      </c>
      <c r="B778" s="17">
        <v>969</v>
      </c>
      <c r="C778" s="18" t="s">
        <v>181</v>
      </c>
      <c r="D778" s="18" t="s">
        <v>150</v>
      </c>
      <c r="E778" s="39" t="s">
        <v>342</v>
      </c>
      <c r="F778" s="18" t="s">
        <v>166</v>
      </c>
      <c r="G778" s="113">
        <f>G779+G781</f>
        <v>1139.777</v>
      </c>
      <c r="H778" s="113">
        <f>H779+H781</f>
        <v>1139.777</v>
      </c>
    </row>
    <row r="779" spans="1:8" s="21" customFormat="1" ht="51.75" x14ac:dyDescent="0.25">
      <c r="A779" s="6" t="s">
        <v>194</v>
      </c>
      <c r="B779" s="7">
        <v>969</v>
      </c>
      <c r="C779" s="8" t="s">
        <v>181</v>
      </c>
      <c r="D779" s="8" t="s">
        <v>150</v>
      </c>
      <c r="E779" s="34" t="s">
        <v>342</v>
      </c>
      <c r="F779" s="8" t="s">
        <v>195</v>
      </c>
      <c r="G779" s="110">
        <f>G780</f>
        <v>362.5</v>
      </c>
      <c r="H779" s="110">
        <f>H780</f>
        <v>362.5</v>
      </c>
    </row>
    <row r="780" spans="1:8" s="21" customFormat="1" ht="13.5" x14ac:dyDescent="0.25">
      <c r="A780" s="6" t="s">
        <v>214</v>
      </c>
      <c r="B780" s="7">
        <v>969</v>
      </c>
      <c r="C780" s="8" t="s">
        <v>181</v>
      </c>
      <c r="D780" s="8" t="s">
        <v>150</v>
      </c>
      <c r="E780" s="34" t="s">
        <v>342</v>
      </c>
      <c r="F780" s="8" t="s">
        <v>215</v>
      </c>
      <c r="G780" s="147">
        <v>362.5</v>
      </c>
      <c r="H780" s="179">
        <v>362.5</v>
      </c>
    </row>
    <row r="781" spans="1:8" s="21" customFormat="1" ht="26.25" x14ac:dyDescent="0.25">
      <c r="A781" s="6" t="s">
        <v>76</v>
      </c>
      <c r="B781" s="7">
        <v>969</v>
      </c>
      <c r="C781" s="8" t="s">
        <v>181</v>
      </c>
      <c r="D781" s="8" t="s">
        <v>150</v>
      </c>
      <c r="E781" s="34" t="s">
        <v>342</v>
      </c>
      <c r="F781" s="8" t="s">
        <v>191</v>
      </c>
      <c r="G781" s="110">
        <f>G782</f>
        <v>777.27700000000004</v>
      </c>
      <c r="H781" s="110">
        <f>H782</f>
        <v>777.27700000000004</v>
      </c>
    </row>
    <row r="782" spans="1:8" s="21" customFormat="1" ht="26.25" x14ac:dyDescent="0.25">
      <c r="A782" s="6" t="s">
        <v>218</v>
      </c>
      <c r="B782" s="7">
        <v>969</v>
      </c>
      <c r="C782" s="8" t="s">
        <v>181</v>
      </c>
      <c r="D782" s="8" t="s">
        <v>150</v>
      </c>
      <c r="E782" s="34" t="s">
        <v>342</v>
      </c>
      <c r="F782" s="8" t="s">
        <v>219</v>
      </c>
      <c r="G782" s="110">
        <v>777.27700000000004</v>
      </c>
      <c r="H782" s="110">
        <v>777.27700000000004</v>
      </c>
    </row>
    <row r="783" spans="1:8" s="21" customFormat="1" ht="26.25" x14ac:dyDescent="0.25">
      <c r="A783" s="16" t="s">
        <v>541</v>
      </c>
      <c r="B783" s="17">
        <v>969</v>
      </c>
      <c r="C783" s="18" t="s">
        <v>181</v>
      </c>
      <c r="D783" s="18" t="s">
        <v>150</v>
      </c>
      <c r="E783" s="39" t="s">
        <v>553</v>
      </c>
      <c r="F783" s="18" t="s">
        <v>166</v>
      </c>
      <c r="G783" s="113">
        <f>G784</f>
        <v>2365.6320000000001</v>
      </c>
      <c r="H783" s="113">
        <f>H784</f>
        <v>2365.6320000000001</v>
      </c>
    </row>
    <row r="784" spans="1:8" s="21" customFormat="1" ht="26.25" x14ac:dyDescent="0.25">
      <c r="A784" s="6" t="s">
        <v>200</v>
      </c>
      <c r="B784" s="7">
        <v>969</v>
      </c>
      <c r="C784" s="8" t="s">
        <v>181</v>
      </c>
      <c r="D784" s="8" t="s">
        <v>150</v>
      </c>
      <c r="E784" s="34" t="s">
        <v>553</v>
      </c>
      <c r="F784" s="8" t="s">
        <v>199</v>
      </c>
      <c r="G784" s="110">
        <f>G785</f>
        <v>2365.6320000000001</v>
      </c>
      <c r="H784" s="110">
        <f>H785</f>
        <v>2365.6320000000001</v>
      </c>
    </row>
    <row r="785" spans="1:8" s="21" customFormat="1" ht="13.5" x14ac:dyDescent="0.25">
      <c r="A785" s="6" t="s">
        <v>231</v>
      </c>
      <c r="B785" s="7">
        <v>969</v>
      </c>
      <c r="C785" s="8" t="s">
        <v>181</v>
      </c>
      <c r="D785" s="8" t="s">
        <v>150</v>
      </c>
      <c r="E785" s="34" t="s">
        <v>553</v>
      </c>
      <c r="F785" s="8" t="s">
        <v>232</v>
      </c>
      <c r="G785" s="110">
        <v>2365.6320000000001</v>
      </c>
      <c r="H785" s="110">
        <v>2365.6320000000001</v>
      </c>
    </row>
    <row r="786" spans="1:8" s="21" customFormat="1" ht="39" x14ac:dyDescent="0.25">
      <c r="A786" s="52" t="s">
        <v>229</v>
      </c>
      <c r="B786" s="37">
        <v>969</v>
      </c>
      <c r="C786" s="39" t="s">
        <v>181</v>
      </c>
      <c r="D786" s="39" t="s">
        <v>150</v>
      </c>
      <c r="E786" s="39" t="s">
        <v>385</v>
      </c>
      <c r="F786" s="39" t="s">
        <v>166</v>
      </c>
      <c r="G786" s="113">
        <f t="shared" ref="G786:H787" si="103">G787</f>
        <v>14830.472</v>
      </c>
      <c r="H786" s="113">
        <f t="shared" si="103"/>
        <v>14830.472</v>
      </c>
    </row>
    <row r="787" spans="1:8" s="21" customFormat="1" ht="26.25" x14ac:dyDescent="0.25">
      <c r="A787" s="33" t="s">
        <v>200</v>
      </c>
      <c r="B787" s="35">
        <v>969</v>
      </c>
      <c r="C787" s="34" t="s">
        <v>181</v>
      </c>
      <c r="D787" s="34" t="s">
        <v>150</v>
      </c>
      <c r="E787" s="34" t="s">
        <v>385</v>
      </c>
      <c r="F787" s="8" t="s">
        <v>199</v>
      </c>
      <c r="G787" s="110">
        <f t="shared" si="103"/>
        <v>14830.472</v>
      </c>
      <c r="H787" s="110">
        <f t="shared" si="103"/>
        <v>14830.472</v>
      </c>
    </row>
    <row r="788" spans="1:8" s="21" customFormat="1" ht="13.5" x14ac:dyDescent="0.25">
      <c r="A788" s="33" t="s">
        <v>231</v>
      </c>
      <c r="B788" s="35">
        <v>969</v>
      </c>
      <c r="C788" s="34" t="s">
        <v>181</v>
      </c>
      <c r="D788" s="34" t="s">
        <v>150</v>
      </c>
      <c r="E788" s="34" t="s">
        <v>385</v>
      </c>
      <c r="F788" s="8" t="s">
        <v>232</v>
      </c>
      <c r="G788" s="179">
        <v>14830.472</v>
      </c>
      <c r="H788" s="179">
        <v>14830.472</v>
      </c>
    </row>
    <row r="789" spans="1:8" s="21" customFormat="1" ht="26.25" x14ac:dyDescent="0.25">
      <c r="A789" s="38" t="s">
        <v>234</v>
      </c>
      <c r="B789" s="37">
        <v>969</v>
      </c>
      <c r="C789" s="39" t="s">
        <v>181</v>
      </c>
      <c r="D789" s="39" t="s">
        <v>150</v>
      </c>
      <c r="E789" s="39" t="s">
        <v>523</v>
      </c>
      <c r="F789" s="39" t="s">
        <v>166</v>
      </c>
      <c r="G789" s="178">
        <f>G790</f>
        <v>2317.5</v>
      </c>
      <c r="H789" s="178">
        <f>H790</f>
        <v>2317.5</v>
      </c>
    </row>
    <row r="790" spans="1:8" s="21" customFormat="1" ht="26.25" x14ac:dyDescent="0.25">
      <c r="A790" s="33" t="s">
        <v>200</v>
      </c>
      <c r="B790" s="35">
        <v>969</v>
      </c>
      <c r="C790" s="34" t="s">
        <v>181</v>
      </c>
      <c r="D790" s="34" t="s">
        <v>150</v>
      </c>
      <c r="E790" s="34" t="s">
        <v>523</v>
      </c>
      <c r="F790" s="34" t="s">
        <v>199</v>
      </c>
      <c r="G790" s="179">
        <f>G791</f>
        <v>2317.5</v>
      </c>
      <c r="H790" s="179">
        <f>H791</f>
        <v>2317.5</v>
      </c>
    </row>
    <row r="791" spans="1:8" s="21" customFormat="1" ht="13.5" x14ac:dyDescent="0.25">
      <c r="A791" s="33" t="s">
        <v>231</v>
      </c>
      <c r="B791" s="35">
        <v>969</v>
      </c>
      <c r="C791" s="34" t="s">
        <v>181</v>
      </c>
      <c r="D791" s="34" t="s">
        <v>150</v>
      </c>
      <c r="E791" s="34" t="s">
        <v>523</v>
      </c>
      <c r="F791" s="34" t="s">
        <v>232</v>
      </c>
      <c r="G791" s="179">
        <v>2317.5</v>
      </c>
      <c r="H791" s="179">
        <v>2317.5</v>
      </c>
    </row>
    <row r="792" spans="1:8" s="21" customFormat="1" ht="26.25" x14ac:dyDescent="0.25">
      <c r="A792" s="38" t="s">
        <v>131</v>
      </c>
      <c r="B792" s="35">
        <v>969</v>
      </c>
      <c r="C792" s="39" t="s">
        <v>181</v>
      </c>
      <c r="D792" s="39" t="s">
        <v>150</v>
      </c>
      <c r="E792" s="39" t="s">
        <v>524</v>
      </c>
      <c r="F792" s="39" t="s">
        <v>166</v>
      </c>
      <c r="G792" s="117">
        <f t="shared" ref="G792:H793" si="104">G793</f>
        <v>17.411000000000001</v>
      </c>
      <c r="H792" s="117">
        <f t="shared" si="104"/>
        <v>17.411000000000001</v>
      </c>
    </row>
    <row r="793" spans="1:8" s="21" customFormat="1" ht="26.25" x14ac:dyDescent="0.25">
      <c r="A793" s="33" t="s">
        <v>200</v>
      </c>
      <c r="B793" s="35">
        <v>969</v>
      </c>
      <c r="C793" s="34" t="s">
        <v>181</v>
      </c>
      <c r="D793" s="34" t="s">
        <v>150</v>
      </c>
      <c r="E793" s="34" t="s">
        <v>524</v>
      </c>
      <c r="F793" s="34" t="s">
        <v>199</v>
      </c>
      <c r="G793" s="114">
        <f t="shared" si="104"/>
        <v>17.411000000000001</v>
      </c>
      <c r="H793" s="114">
        <f t="shared" si="104"/>
        <v>17.411000000000001</v>
      </c>
    </row>
    <row r="794" spans="1:8" s="21" customFormat="1" ht="13.5" x14ac:dyDescent="0.25">
      <c r="A794" s="33" t="s">
        <v>231</v>
      </c>
      <c r="B794" s="35">
        <v>969</v>
      </c>
      <c r="C794" s="34" t="s">
        <v>181</v>
      </c>
      <c r="D794" s="34" t="s">
        <v>150</v>
      </c>
      <c r="E794" s="34" t="s">
        <v>524</v>
      </c>
      <c r="F794" s="34" t="s">
        <v>232</v>
      </c>
      <c r="G794" s="114">
        <v>17.411000000000001</v>
      </c>
      <c r="H794" s="114">
        <v>17.411000000000001</v>
      </c>
    </row>
    <row r="795" spans="1:8" s="21" customFormat="1" ht="27" customHeight="1" x14ac:dyDescent="0.25">
      <c r="A795" s="16" t="s">
        <v>492</v>
      </c>
      <c r="B795" s="37">
        <v>969</v>
      </c>
      <c r="C795" s="39" t="s">
        <v>181</v>
      </c>
      <c r="D795" s="39" t="s">
        <v>150</v>
      </c>
      <c r="E795" s="140" t="s">
        <v>525</v>
      </c>
      <c r="F795" s="39" t="s">
        <v>166</v>
      </c>
      <c r="G795" s="113">
        <f t="shared" ref="G795:H796" si="105">G796</f>
        <v>562.947</v>
      </c>
      <c r="H795" s="113">
        <f t="shared" si="105"/>
        <v>562.947</v>
      </c>
    </row>
    <row r="796" spans="1:8" s="21" customFormat="1" ht="26.25" x14ac:dyDescent="0.25">
      <c r="A796" s="6" t="s">
        <v>200</v>
      </c>
      <c r="B796" s="7">
        <v>969</v>
      </c>
      <c r="C796" s="8" t="s">
        <v>181</v>
      </c>
      <c r="D796" s="8" t="s">
        <v>150</v>
      </c>
      <c r="E796" s="175" t="s">
        <v>525</v>
      </c>
      <c r="F796" s="8" t="s">
        <v>199</v>
      </c>
      <c r="G796" s="110">
        <f t="shared" si="105"/>
        <v>562.947</v>
      </c>
      <c r="H796" s="110">
        <f t="shared" si="105"/>
        <v>562.947</v>
      </c>
    </row>
    <row r="797" spans="1:8" s="21" customFormat="1" ht="13.5" x14ac:dyDescent="0.25">
      <c r="A797" s="6" t="s">
        <v>231</v>
      </c>
      <c r="B797" s="7">
        <v>969</v>
      </c>
      <c r="C797" s="8" t="s">
        <v>181</v>
      </c>
      <c r="D797" s="8" t="s">
        <v>150</v>
      </c>
      <c r="E797" s="175" t="s">
        <v>525</v>
      </c>
      <c r="F797" s="8" t="s">
        <v>232</v>
      </c>
      <c r="G797" s="110">
        <v>562.947</v>
      </c>
      <c r="H797" s="110">
        <v>562.947</v>
      </c>
    </row>
    <row r="798" spans="1:8" s="21" customFormat="1" ht="39" x14ac:dyDescent="0.25">
      <c r="A798" s="16" t="s">
        <v>12</v>
      </c>
      <c r="B798" s="17">
        <v>969</v>
      </c>
      <c r="C798" s="18" t="s">
        <v>181</v>
      </c>
      <c r="D798" s="18" t="s">
        <v>150</v>
      </c>
      <c r="E798" s="172" t="s">
        <v>526</v>
      </c>
      <c r="F798" s="39" t="s">
        <v>166</v>
      </c>
      <c r="G798" s="113">
        <f>G799</f>
        <v>4.2809999999999997</v>
      </c>
      <c r="H798" s="113">
        <f>H799</f>
        <v>4.2809999999999997</v>
      </c>
    </row>
    <row r="799" spans="1:8" s="21" customFormat="1" ht="26.25" x14ac:dyDescent="0.25">
      <c r="A799" s="6" t="s">
        <v>200</v>
      </c>
      <c r="B799" s="7">
        <v>969</v>
      </c>
      <c r="C799" s="8" t="s">
        <v>181</v>
      </c>
      <c r="D799" s="8" t="s">
        <v>150</v>
      </c>
      <c r="E799" s="175" t="s">
        <v>526</v>
      </c>
      <c r="F799" s="8" t="s">
        <v>199</v>
      </c>
      <c r="G799" s="110">
        <f>G800</f>
        <v>4.2809999999999997</v>
      </c>
      <c r="H799" s="110">
        <f>H800</f>
        <v>4.2809999999999997</v>
      </c>
    </row>
    <row r="800" spans="1:8" s="21" customFormat="1" ht="13.5" x14ac:dyDescent="0.25">
      <c r="A800" s="6" t="s">
        <v>231</v>
      </c>
      <c r="B800" s="7">
        <v>969</v>
      </c>
      <c r="C800" s="8" t="s">
        <v>181</v>
      </c>
      <c r="D800" s="8" t="s">
        <v>150</v>
      </c>
      <c r="E800" s="175" t="s">
        <v>526</v>
      </c>
      <c r="F800" s="8" t="s">
        <v>232</v>
      </c>
      <c r="G800" s="110">
        <v>4.2809999999999997</v>
      </c>
      <c r="H800" s="49">
        <v>4.2809999999999997</v>
      </c>
    </row>
    <row r="801" spans="1:8" s="21" customFormat="1" ht="39" x14ac:dyDescent="0.25">
      <c r="A801" s="16" t="s">
        <v>11</v>
      </c>
      <c r="B801" s="17">
        <v>969</v>
      </c>
      <c r="C801" s="18" t="s">
        <v>181</v>
      </c>
      <c r="D801" s="18" t="s">
        <v>150</v>
      </c>
      <c r="E801" s="140" t="s">
        <v>527</v>
      </c>
      <c r="F801" s="18" t="s">
        <v>166</v>
      </c>
      <c r="G801" s="113">
        <f>G802</f>
        <v>145.5</v>
      </c>
      <c r="H801" s="113">
        <f>H802</f>
        <v>138.40899999999999</v>
      </c>
    </row>
    <row r="802" spans="1:8" s="21" customFormat="1" ht="26.25" x14ac:dyDescent="0.25">
      <c r="A802" s="6" t="s">
        <v>200</v>
      </c>
      <c r="B802" s="7">
        <v>969</v>
      </c>
      <c r="C802" s="8" t="s">
        <v>181</v>
      </c>
      <c r="D802" s="8" t="s">
        <v>150</v>
      </c>
      <c r="E802" s="175" t="s">
        <v>527</v>
      </c>
      <c r="F802" s="8" t="s">
        <v>199</v>
      </c>
      <c r="G802" s="110">
        <f>G803</f>
        <v>145.5</v>
      </c>
      <c r="H802" s="110">
        <f>H803</f>
        <v>138.40899999999999</v>
      </c>
    </row>
    <row r="803" spans="1:8" s="21" customFormat="1" ht="13.5" x14ac:dyDescent="0.25">
      <c r="A803" s="6" t="s">
        <v>231</v>
      </c>
      <c r="B803" s="7">
        <v>969</v>
      </c>
      <c r="C803" s="8" t="s">
        <v>181</v>
      </c>
      <c r="D803" s="8" t="s">
        <v>150</v>
      </c>
      <c r="E803" s="175" t="s">
        <v>527</v>
      </c>
      <c r="F803" s="8" t="s">
        <v>232</v>
      </c>
      <c r="G803" s="110">
        <v>145.5</v>
      </c>
      <c r="H803" s="110">
        <v>138.40899999999999</v>
      </c>
    </row>
    <row r="804" spans="1:8" s="21" customFormat="1" ht="79.5" customHeight="1" x14ac:dyDescent="0.25">
      <c r="A804" s="38" t="s">
        <v>528</v>
      </c>
      <c r="B804" s="37">
        <v>969</v>
      </c>
      <c r="C804" s="39" t="s">
        <v>181</v>
      </c>
      <c r="D804" s="39" t="s">
        <v>150</v>
      </c>
      <c r="E804" s="39" t="s">
        <v>529</v>
      </c>
      <c r="F804" s="39" t="s">
        <v>166</v>
      </c>
      <c r="G804" s="113">
        <f>G805+G807</f>
        <v>515.06899999999996</v>
      </c>
      <c r="H804" s="113">
        <f>H805+H807</f>
        <v>489.20699999999999</v>
      </c>
    </row>
    <row r="805" spans="1:8" s="21" customFormat="1" ht="26.25" x14ac:dyDescent="0.25">
      <c r="A805" s="33" t="s">
        <v>265</v>
      </c>
      <c r="B805" s="35">
        <v>969</v>
      </c>
      <c r="C805" s="34" t="s">
        <v>181</v>
      </c>
      <c r="D805" s="34" t="s">
        <v>150</v>
      </c>
      <c r="E805" s="34" t="s">
        <v>529</v>
      </c>
      <c r="F805" s="34" t="s">
        <v>209</v>
      </c>
      <c r="G805" s="110">
        <f>G806</f>
        <v>189.345</v>
      </c>
      <c r="H805" s="110">
        <f>H806</f>
        <v>163.483</v>
      </c>
    </row>
    <row r="806" spans="1:8" s="21" customFormat="1" ht="13.5" x14ac:dyDescent="0.25">
      <c r="A806" s="33" t="s">
        <v>268</v>
      </c>
      <c r="B806" s="35">
        <v>969</v>
      </c>
      <c r="C806" s="34" t="s">
        <v>181</v>
      </c>
      <c r="D806" s="34" t="s">
        <v>150</v>
      </c>
      <c r="E806" s="34" t="s">
        <v>529</v>
      </c>
      <c r="F806" s="34" t="s">
        <v>267</v>
      </c>
      <c r="G806" s="110">
        <v>189.345</v>
      </c>
      <c r="H806" s="49">
        <v>163.483</v>
      </c>
    </row>
    <row r="807" spans="1:8" s="21" customFormat="1" ht="26.25" x14ac:dyDescent="0.25">
      <c r="A807" s="33" t="s">
        <v>200</v>
      </c>
      <c r="B807" s="35">
        <v>969</v>
      </c>
      <c r="C807" s="34" t="s">
        <v>181</v>
      </c>
      <c r="D807" s="34" t="s">
        <v>150</v>
      </c>
      <c r="E807" s="34" t="s">
        <v>529</v>
      </c>
      <c r="F807" s="34" t="s">
        <v>199</v>
      </c>
      <c r="G807" s="110">
        <f>G808</f>
        <v>325.72399999999999</v>
      </c>
      <c r="H807" s="110">
        <f>H808</f>
        <v>325.72399999999999</v>
      </c>
    </row>
    <row r="808" spans="1:8" s="21" customFormat="1" ht="13.5" x14ac:dyDescent="0.25">
      <c r="A808" s="33" t="s">
        <v>231</v>
      </c>
      <c r="B808" s="35">
        <v>969</v>
      </c>
      <c r="C808" s="34" t="s">
        <v>181</v>
      </c>
      <c r="D808" s="34" t="s">
        <v>150</v>
      </c>
      <c r="E808" s="34" t="s">
        <v>529</v>
      </c>
      <c r="F808" s="34" t="s">
        <v>232</v>
      </c>
      <c r="G808" s="110">
        <v>325.72399999999999</v>
      </c>
      <c r="H808" s="49">
        <v>325.72399999999999</v>
      </c>
    </row>
    <row r="809" spans="1:8" s="21" customFormat="1" ht="77.25" x14ac:dyDescent="0.25">
      <c r="A809" s="38" t="s">
        <v>530</v>
      </c>
      <c r="B809" s="37">
        <v>969</v>
      </c>
      <c r="C809" s="39" t="s">
        <v>181</v>
      </c>
      <c r="D809" s="39" t="s">
        <v>150</v>
      </c>
      <c r="E809" s="39" t="s">
        <v>529</v>
      </c>
      <c r="F809" s="39" t="s">
        <v>166</v>
      </c>
      <c r="G809" s="113">
        <f>G810+G812</f>
        <v>34010.563000000002</v>
      </c>
      <c r="H809" s="113">
        <f>H810+H812</f>
        <v>30803.684999999998</v>
      </c>
    </row>
    <row r="810" spans="1:8" s="21" customFormat="1" ht="26.25" x14ac:dyDescent="0.25">
      <c r="A810" s="33" t="s">
        <v>265</v>
      </c>
      <c r="B810" s="35">
        <v>969</v>
      </c>
      <c r="C810" s="34" t="s">
        <v>181</v>
      </c>
      <c r="D810" s="34" t="s">
        <v>150</v>
      </c>
      <c r="E810" s="34" t="s">
        <v>529</v>
      </c>
      <c r="F810" s="34" t="s">
        <v>209</v>
      </c>
      <c r="G810" s="110">
        <f>G811</f>
        <v>23478.829000000002</v>
      </c>
      <c r="H810" s="110">
        <f>H811</f>
        <v>20271.964</v>
      </c>
    </row>
    <row r="811" spans="1:8" s="21" customFormat="1" ht="13.5" x14ac:dyDescent="0.25">
      <c r="A811" s="33" t="s">
        <v>268</v>
      </c>
      <c r="B811" s="35">
        <v>969</v>
      </c>
      <c r="C811" s="34" t="s">
        <v>181</v>
      </c>
      <c r="D811" s="34" t="s">
        <v>150</v>
      </c>
      <c r="E811" s="34" t="s">
        <v>529</v>
      </c>
      <c r="F811" s="34" t="s">
        <v>267</v>
      </c>
      <c r="G811" s="110">
        <v>23478.829000000002</v>
      </c>
      <c r="H811" s="49">
        <v>20271.964</v>
      </c>
    </row>
    <row r="812" spans="1:8" s="21" customFormat="1" ht="26.25" x14ac:dyDescent="0.25">
      <c r="A812" s="33" t="s">
        <v>200</v>
      </c>
      <c r="B812" s="35">
        <v>969</v>
      </c>
      <c r="C812" s="34" t="s">
        <v>181</v>
      </c>
      <c r="D812" s="34" t="s">
        <v>150</v>
      </c>
      <c r="E812" s="34" t="s">
        <v>529</v>
      </c>
      <c r="F812" s="34" t="s">
        <v>199</v>
      </c>
      <c r="G812" s="110">
        <f>G813</f>
        <v>10531.734</v>
      </c>
      <c r="H812" s="110">
        <f>H813</f>
        <v>10531.721</v>
      </c>
    </row>
    <row r="813" spans="1:8" s="21" customFormat="1" ht="13.5" x14ac:dyDescent="0.25">
      <c r="A813" s="33" t="s">
        <v>231</v>
      </c>
      <c r="B813" s="35">
        <v>969</v>
      </c>
      <c r="C813" s="34" t="s">
        <v>181</v>
      </c>
      <c r="D813" s="34" t="s">
        <v>150</v>
      </c>
      <c r="E813" s="34" t="s">
        <v>529</v>
      </c>
      <c r="F813" s="34" t="s">
        <v>232</v>
      </c>
      <c r="G813" s="110">
        <v>10531.734</v>
      </c>
      <c r="H813" s="49">
        <v>10531.721</v>
      </c>
    </row>
    <row r="814" spans="1:8" s="21" customFormat="1" ht="51.75" x14ac:dyDescent="0.25">
      <c r="A814" s="38" t="s">
        <v>531</v>
      </c>
      <c r="B814" s="37">
        <v>969</v>
      </c>
      <c r="C814" s="39" t="s">
        <v>181</v>
      </c>
      <c r="D814" s="39" t="s">
        <v>150</v>
      </c>
      <c r="E814" s="39" t="s">
        <v>532</v>
      </c>
      <c r="F814" s="39" t="s">
        <v>166</v>
      </c>
      <c r="G814" s="113">
        <f>G815</f>
        <v>560</v>
      </c>
      <c r="H814" s="113">
        <f>H815</f>
        <v>560</v>
      </c>
    </row>
    <row r="815" spans="1:8" s="21" customFormat="1" ht="26.25" x14ac:dyDescent="0.25">
      <c r="A815" s="33" t="s">
        <v>200</v>
      </c>
      <c r="B815" s="35">
        <v>969</v>
      </c>
      <c r="C815" s="34" t="s">
        <v>181</v>
      </c>
      <c r="D815" s="34" t="s">
        <v>150</v>
      </c>
      <c r="E815" s="34" t="s">
        <v>532</v>
      </c>
      <c r="F815" s="34" t="s">
        <v>199</v>
      </c>
      <c r="G815" s="110">
        <f>G816</f>
        <v>560</v>
      </c>
      <c r="H815" s="110">
        <f>H816</f>
        <v>560</v>
      </c>
    </row>
    <row r="816" spans="1:8" s="21" customFormat="1" ht="13.5" x14ac:dyDescent="0.25">
      <c r="A816" s="33" t="s">
        <v>231</v>
      </c>
      <c r="B816" s="35">
        <v>969</v>
      </c>
      <c r="C816" s="34" t="s">
        <v>181</v>
      </c>
      <c r="D816" s="34" t="s">
        <v>150</v>
      </c>
      <c r="E816" s="34" t="s">
        <v>532</v>
      </c>
      <c r="F816" s="34" t="s">
        <v>232</v>
      </c>
      <c r="G816" s="110">
        <v>560</v>
      </c>
      <c r="H816" s="110">
        <v>560</v>
      </c>
    </row>
    <row r="817" spans="1:8" s="21" customFormat="1" ht="12.75" customHeight="1" x14ac:dyDescent="0.25">
      <c r="A817" s="13" t="s">
        <v>491</v>
      </c>
      <c r="B817" s="14">
        <v>969</v>
      </c>
      <c r="C817" s="15" t="s">
        <v>181</v>
      </c>
      <c r="D817" s="15" t="s">
        <v>142</v>
      </c>
      <c r="E817" s="163" t="s">
        <v>287</v>
      </c>
      <c r="F817" s="15" t="s">
        <v>166</v>
      </c>
      <c r="G817" s="112">
        <f>G818</f>
        <v>18673.157999999999</v>
      </c>
      <c r="H817" s="112">
        <f>H818</f>
        <v>18673.157999999999</v>
      </c>
    </row>
    <row r="818" spans="1:8" s="21" customFormat="1" ht="39.75" customHeight="1" x14ac:dyDescent="0.25">
      <c r="A818" s="57" t="s">
        <v>55</v>
      </c>
      <c r="B818" s="9">
        <v>969</v>
      </c>
      <c r="C818" s="5" t="s">
        <v>181</v>
      </c>
      <c r="D818" s="5" t="s">
        <v>142</v>
      </c>
      <c r="E818" s="161" t="s">
        <v>328</v>
      </c>
      <c r="F818" s="5" t="s">
        <v>166</v>
      </c>
      <c r="G818" s="111">
        <f>G819</f>
        <v>18673.157999999999</v>
      </c>
      <c r="H818" s="111">
        <f>H819</f>
        <v>18673.157999999999</v>
      </c>
    </row>
    <row r="819" spans="1:8" s="21" customFormat="1" ht="28.5" customHeight="1" x14ac:dyDescent="0.25">
      <c r="A819" s="58" t="s">
        <v>249</v>
      </c>
      <c r="B819" s="14">
        <v>969</v>
      </c>
      <c r="C819" s="15" t="s">
        <v>181</v>
      </c>
      <c r="D819" s="15" t="s">
        <v>142</v>
      </c>
      <c r="E819" s="163" t="s">
        <v>331</v>
      </c>
      <c r="F819" s="15" t="s">
        <v>166</v>
      </c>
      <c r="G819" s="112">
        <f>G820+G823</f>
        <v>18673.157999999999</v>
      </c>
      <c r="H819" s="112">
        <f>H820+H823</f>
        <v>18673.157999999999</v>
      </c>
    </row>
    <row r="820" spans="1:8" s="21" customFormat="1" ht="38.25" customHeight="1" x14ac:dyDescent="0.25">
      <c r="A820" s="22" t="s">
        <v>229</v>
      </c>
      <c r="B820" s="17">
        <v>969</v>
      </c>
      <c r="C820" s="18" t="s">
        <v>181</v>
      </c>
      <c r="D820" s="18" t="s">
        <v>142</v>
      </c>
      <c r="E820" s="172" t="s">
        <v>332</v>
      </c>
      <c r="F820" s="18" t="s">
        <v>166</v>
      </c>
      <c r="G820" s="113">
        <f>G821</f>
        <v>18523.157999999999</v>
      </c>
      <c r="H820" s="113">
        <f>H821</f>
        <v>18523.157999999999</v>
      </c>
    </row>
    <row r="821" spans="1:8" s="21" customFormat="1" ht="26.25" x14ac:dyDescent="0.25">
      <c r="A821" s="187" t="s">
        <v>200</v>
      </c>
      <c r="B821" s="7">
        <v>969</v>
      </c>
      <c r="C821" s="8" t="s">
        <v>181</v>
      </c>
      <c r="D821" s="8" t="s">
        <v>142</v>
      </c>
      <c r="E821" s="175" t="s">
        <v>332</v>
      </c>
      <c r="F821" s="8" t="s">
        <v>199</v>
      </c>
      <c r="G821" s="110">
        <f>G822</f>
        <v>18523.157999999999</v>
      </c>
      <c r="H821" s="110">
        <f>H822</f>
        <v>18523.157999999999</v>
      </c>
    </row>
    <row r="822" spans="1:8" s="21" customFormat="1" ht="13.5" x14ac:dyDescent="0.25">
      <c r="A822" s="6" t="s">
        <v>231</v>
      </c>
      <c r="B822" s="7">
        <v>969</v>
      </c>
      <c r="C822" s="8" t="s">
        <v>181</v>
      </c>
      <c r="D822" s="8" t="s">
        <v>142</v>
      </c>
      <c r="E822" s="175" t="s">
        <v>332</v>
      </c>
      <c r="F822" s="8" t="s">
        <v>232</v>
      </c>
      <c r="G822" s="179">
        <v>18523.157999999999</v>
      </c>
      <c r="H822" s="49">
        <v>18523.157999999999</v>
      </c>
    </row>
    <row r="823" spans="1:8" s="21" customFormat="1" ht="26.25" x14ac:dyDescent="0.25">
      <c r="A823" s="16" t="s">
        <v>481</v>
      </c>
      <c r="B823" s="17">
        <v>969</v>
      </c>
      <c r="C823" s="18" t="s">
        <v>181</v>
      </c>
      <c r="D823" s="18" t="s">
        <v>142</v>
      </c>
      <c r="E823" s="172" t="s">
        <v>482</v>
      </c>
      <c r="F823" s="18" t="s">
        <v>166</v>
      </c>
      <c r="G823" s="113">
        <v>150</v>
      </c>
      <c r="H823" s="113">
        <v>150</v>
      </c>
    </row>
    <row r="824" spans="1:8" s="21" customFormat="1" ht="26.25" x14ac:dyDescent="0.25">
      <c r="A824" s="6" t="s">
        <v>200</v>
      </c>
      <c r="B824" s="7">
        <v>969</v>
      </c>
      <c r="C824" s="8" t="s">
        <v>181</v>
      </c>
      <c r="D824" s="8" t="s">
        <v>142</v>
      </c>
      <c r="E824" s="175" t="s">
        <v>482</v>
      </c>
      <c r="F824" s="8" t="s">
        <v>199</v>
      </c>
      <c r="G824" s="110">
        <v>150</v>
      </c>
      <c r="H824" s="110">
        <v>150</v>
      </c>
    </row>
    <row r="825" spans="1:8" s="21" customFormat="1" ht="13.5" x14ac:dyDescent="0.25">
      <c r="A825" s="6" t="s">
        <v>231</v>
      </c>
      <c r="B825" s="7">
        <v>969</v>
      </c>
      <c r="C825" s="8" t="s">
        <v>181</v>
      </c>
      <c r="D825" s="8" t="s">
        <v>142</v>
      </c>
      <c r="E825" s="175" t="s">
        <v>482</v>
      </c>
      <c r="F825" s="8" t="s">
        <v>232</v>
      </c>
      <c r="G825" s="110">
        <v>150</v>
      </c>
      <c r="H825" s="110">
        <v>150</v>
      </c>
    </row>
    <row r="826" spans="1:8" ht="20.25" customHeight="1" x14ac:dyDescent="0.2">
      <c r="A826" s="129" t="s">
        <v>174</v>
      </c>
      <c r="B826" s="130">
        <v>973</v>
      </c>
      <c r="C826" s="128" t="s">
        <v>137</v>
      </c>
      <c r="D826" s="128" t="s">
        <v>137</v>
      </c>
      <c r="E826" s="128" t="s">
        <v>287</v>
      </c>
      <c r="F826" s="128" t="s">
        <v>166</v>
      </c>
      <c r="G826" s="118">
        <f t="shared" ref="G826:H827" si="106">G827</f>
        <v>3841.7369999999996</v>
      </c>
      <c r="H826" s="118">
        <f t="shared" si="106"/>
        <v>3839.6260000000002</v>
      </c>
    </row>
    <row r="827" spans="1:8" s="20" customFormat="1" x14ac:dyDescent="0.2">
      <c r="A827" s="4" t="s">
        <v>135</v>
      </c>
      <c r="B827" s="9">
        <v>973</v>
      </c>
      <c r="C827" s="5" t="s">
        <v>136</v>
      </c>
      <c r="D827" s="5" t="s">
        <v>137</v>
      </c>
      <c r="E827" s="5" t="s">
        <v>287</v>
      </c>
      <c r="F827" s="5" t="s">
        <v>166</v>
      </c>
      <c r="G827" s="111">
        <f t="shared" si="106"/>
        <v>3841.7369999999996</v>
      </c>
      <c r="H827" s="111">
        <f t="shared" si="106"/>
        <v>3839.6260000000002</v>
      </c>
    </row>
    <row r="828" spans="1:8" s="20" customFormat="1" ht="40.5" x14ac:dyDescent="0.25">
      <c r="A828" s="13" t="s">
        <v>141</v>
      </c>
      <c r="B828" s="14">
        <v>973</v>
      </c>
      <c r="C828" s="15" t="s">
        <v>136</v>
      </c>
      <c r="D828" s="15" t="s">
        <v>142</v>
      </c>
      <c r="E828" s="15" t="s">
        <v>287</v>
      </c>
      <c r="F828" s="14" t="s">
        <v>170</v>
      </c>
      <c r="G828" s="112">
        <f>G829</f>
        <v>3841.7369999999996</v>
      </c>
      <c r="H828" s="112">
        <f>H829</f>
        <v>3839.6260000000002</v>
      </c>
    </row>
    <row r="829" spans="1:8" s="20" customFormat="1" ht="25.5" x14ac:dyDescent="0.2">
      <c r="A829" s="6" t="s">
        <v>253</v>
      </c>
      <c r="B829" s="7">
        <v>973</v>
      </c>
      <c r="C829" s="8" t="s">
        <v>136</v>
      </c>
      <c r="D829" s="8" t="s">
        <v>142</v>
      </c>
      <c r="E829" s="8" t="s">
        <v>280</v>
      </c>
      <c r="F829" s="7" t="s">
        <v>170</v>
      </c>
      <c r="G829" s="110">
        <f>G830</f>
        <v>3841.7369999999996</v>
      </c>
      <c r="H829" s="110">
        <f>H830</f>
        <v>3839.6260000000002</v>
      </c>
    </row>
    <row r="830" spans="1:8" s="20" customFormat="1" ht="25.5" x14ac:dyDescent="0.2">
      <c r="A830" s="6" t="s">
        <v>364</v>
      </c>
      <c r="B830" s="7">
        <v>973</v>
      </c>
      <c r="C830" s="8" t="s">
        <v>136</v>
      </c>
      <c r="D830" s="8" t="s">
        <v>142</v>
      </c>
      <c r="E830" s="8" t="s">
        <v>281</v>
      </c>
      <c r="F830" s="7" t="s">
        <v>170</v>
      </c>
      <c r="G830" s="110">
        <f>G831+G838</f>
        <v>3841.7369999999996</v>
      </c>
      <c r="H830" s="110">
        <f>H831+H838</f>
        <v>3839.6260000000002</v>
      </c>
    </row>
    <row r="831" spans="1:8" s="21" customFormat="1" ht="26.25" x14ac:dyDescent="0.25">
      <c r="A831" s="16" t="s">
        <v>202</v>
      </c>
      <c r="B831" s="17">
        <v>973</v>
      </c>
      <c r="C831" s="18" t="s">
        <v>136</v>
      </c>
      <c r="D831" s="18" t="s">
        <v>142</v>
      </c>
      <c r="E831" s="39" t="s">
        <v>282</v>
      </c>
      <c r="F831" s="18" t="s">
        <v>166</v>
      </c>
      <c r="G831" s="113">
        <f>G832+G834+G836</f>
        <v>3657.2</v>
      </c>
      <c r="H831" s="113">
        <f>H832+H834+H836</f>
        <v>3655.09</v>
      </c>
    </row>
    <row r="832" spans="1:8" s="19" customFormat="1" ht="51" x14ac:dyDescent="0.2">
      <c r="A832" s="6" t="s">
        <v>194</v>
      </c>
      <c r="B832" s="7">
        <v>973</v>
      </c>
      <c r="C832" s="8" t="s">
        <v>136</v>
      </c>
      <c r="D832" s="8" t="s">
        <v>142</v>
      </c>
      <c r="E832" s="34" t="s">
        <v>282</v>
      </c>
      <c r="F832" s="8" t="s">
        <v>195</v>
      </c>
      <c r="G832" s="147">
        <f>G833</f>
        <v>3035.2</v>
      </c>
      <c r="H832" s="179">
        <f>H833</f>
        <v>3033.09</v>
      </c>
    </row>
    <row r="833" spans="1:8" s="19" customFormat="1" ht="25.5" x14ac:dyDescent="0.2">
      <c r="A833" s="6" t="s">
        <v>217</v>
      </c>
      <c r="B833" s="7">
        <v>973</v>
      </c>
      <c r="C833" s="8" t="s">
        <v>136</v>
      </c>
      <c r="D833" s="8" t="s">
        <v>142</v>
      </c>
      <c r="E833" s="34" t="s">
        <v>282</v>
      </c>
      <c r="F833" s="8" t="s">
        <v>216</v>
      </c>
      <c r="G833" s="179">
        <v>3035.2</v>
      </c>
      <c r="H833" s="179">
        <v>3033.09</v>
      </c>
    </row>
    <row r="834" spans="1:8" s="19" customFormat="1" ht="25.5" x14ac:dyDescent="0.2">
      <c r="A834" s="6" t="s">
        <v>76</v>
      </c>
      <c r="B834" s="7">
        <v>973</v>
      </c>
      <c r="C834" s="8" t="s">
        <v>136</v>
      </c>
      <c r="D834" s="8" t="s">
        <v>142</v>
      </c>
      <c r="E834" s="34" t="s">
        <v>282</v>
      </c>
      <c r="F834" s="8" t="s">
        <v>191</v>
      </c>
      <c r="G834" s="110">
        <f>G835</f>
        <v>621.70000000000005</v>
      </c>
      <c r="H834" s="110">
        <f>H835</f>
        <v>621.70000000000005</v>
      </c>
    </row>
    <row r="835" spans="1:8" s="19" customFormat="1" ht="25.5" x14ac:dyDescent="0.2">
      <c r="A835" s="6" t="s">
        <v>218</v>
      </c>
      <c r="B835" s="7">
        <v>973</v>
      </c>
      <c r="C835" s="8" t="s">
        <v>136</v>
      </c>
      <c r="D835" s="8" t="s">
        <v>142</v>
      </c>
      <c r="E835" s="34" t="s">
        <v>282</v>
      </c>
      <c r="F835" s="8" t="s">
        <v>219</v>
      </c>
      <c r="G835" s="110">
        <v>621.70000000000005</v>
      </c>
      <c r="H835" s="110">
        <v>621.70000000000005</v>
      </c>
    </row>
    <row r="836" spans="1:8" s="21" customFormat="1" ht="13.5" x14ac:dyDescent="0.25">
      <c r="A836" s="45" t="s">
        <v>192</v>
      </c>
      <c r="B836" s="7">
        <v>973</v>
      </c>
      <c r="C836" s="8" t="s">
        <v>136</v>
      </c>
      <c r="D836" s="8" t="s">
        <v>142</v>
      </c>
      <c r="E836" s="34" t="s">
        <v>282</v>
      </c>
      <c r="F836" s="7">
        <v>800</v>
      </c>
      <c r="G836" s="110">
        <f>G837</f>
        <v>0.3</v>
      </c>
      <c r="H836" s="110">
        <f>H837</f>
        <v>0.3</v>
      </c>
    </row>
    <row r="837" spans="1:8" s="21" customFormat="1" ht="13.5" x14ac:dyDescent="0.25">
      <c r="A837" s="45" t="s">
        <v>221</v>
      </c>
      <c r="B837" s="7">
        <v>973</v>
      </c>
      <c r="C837" s="8" t="s">
        <v>136</v>
      </c>
      <c r="D837" s="8" t="s">
        <v>142</v>
      </c>
      <c r="E837" s="34" t="s">
        <v>282</v>
      </c>
      <c r="F837" s="7">
        <v>850</v>
      </c>
      <c r="G837" s="110">
        <v>0.3</v>
      </c>
      <c r="H837" s="110">
        <v>0.3</v>
      </c>
    </row>
    <row r="838" spans="1:8" s="21" customFormat="1" ht="26.25" x14ac:dyDescent="0.25">
      <c r="A838" s="52" t="s">
        <v>554</v>
      </c>
      <c r="B838" s="17">
        <v>973</v>
      </c>
      <c r="C838" s="18" t="s">
        <v>136</v>
      </c>
      <c r="D838" s="18" t="s">
        <v>142</v>
      </c>
      <c r="E838" s="39" t="s">
        <v>555</v>
      </c>
      <c r="F838" s="17" t="s">
        <v>166</v>
      </c>
      <c r="G838" s="113">
        <f>G839</f>
        <v>184.53700000000001</v>
      </c>
      <c r="H838" s="113">
        <f>H839</f>
        <v>184.536</v>
      </c>
    </row>
    <row r="839" spans="1:8" s="21" customFormat="1" ht="51.75" x14ac:dyDescent="0.25">
      <c r="A839" s="45" t="s">
        <v>194</v>
      </c>
      <c r="B839" s="7">
        <v>973</v>
      </c>
      <c r="C839" s="8" t="s">
        <v>136</v>
      </c>
      <c r="D839" s="8" t="s">
        <v>142</v>
      </c>
      <c r="E839" s="34" t="s">
        <v>555</v>
      </c>
      <c r="F839" s="7" t="s">
        <v>195</v>
      </c>
      <c r="G839" s="110">
        <f>G840</f>
        <v>184.53700000000001</v>
      </c>
      <c r="H839" s="110">
        <f>H840</f>
        <v>184.536</v>
      </c>
    </row>
    <row r="840" spans="1:8" s="21" customFormat="1" ht="26.25" x14ac:dyDescent="0.25">
      <c r="A840" s="45" t="s">
        <v>217</v>
      </c>
      <c r="B840" s="7">
        <v>973</v>
      </c>
      <c r="C840" s="8" t="s">
        <v>136</v>
      </c>
      <c r="D840" s="8" t="s">
        <v>142</v>
      </c>
      <c r="E840" s="34" t="s">
        <v>555</v>
      </c>
      <c r="F840" s="7" t="s">
        <v>216</v>
      </c>
      <c r="G840" s="110">
        <v>184.53700000000001</v>
      </c>
      <c r="H840" s="49">
        <v>184.536</v>
      </c>
    </row>
    <row r="841" spans="1:8" s="21" customFormat="1" ht="29.25" x14ac:dyDescent="0.25">
      <c r="A841" s="129" t="s">
        <v>190</v>
      </c>
      <c r="B841" s="130">
        <v>981</v>
      </c>
      <c r="C841" s="128" t="s">
        <v>137</v>
      </c>
      <c r="D841" s="128" t="s">
        <v>137</v>
      </c>
      <c r="E841" s="128" t="s">
        <v>287</v>
      </c>
      <c r="F841" s="128" t="s">
        <v>166</v>
      </c>
      <c r="G841" s="118">
        <f t="shared" ref="G841:H844" si="107">G842</f>
        <v>5061.7</v>
      </c>
      <c r="H841" s="118">
        <f t="shared" si="107"/>
        <v>5060.7079999999996</v>
      </c>
    </row>
    <row r="842" spans="1:8" s="21" customFormat="1" ht="13.5" x14ac:dyDescent="0.25">
      <c r="A842" s="4" t="s">
        <v>135</v>
      </c>
      <c r="B842" s="9">
        <v>981</v>
      </c>
      <c r="C842" s="5" t="s">
        <v>136</v>
      </c>
      <c r="D842" s="5" t="s">
        <v>137</v>
      </c>
      <c r="E842" s="5" t="s">
        <v>287</v>
      </c>
      <c r="F842" s="5" t="s">
        <v>166</v>
      </c>
      <c r="G842" s="111">
        <f t="shared" si="107"/>
        <v>5061.7</v>
      </c>
      <c r="H842" s="111">
        <f t="shared" si="107"/>
        <v>5060.7079999999996</v>
      </c>
    </row>
    <row r="843" spans="1:8" s="19" customFormat="1" ht="40.5" x14ac:dyDescent="0.25">
      <c r="A843" s="13" t="s">
        <v>145</v>
      </c>
      <c r="B843" s="14">
        <v>981</v>
      </c>
      <c r="C843" s="15" t="s">
        <v>136</v>
      </c>
      <c r="D843" s="15" t="s">
        <v>146</v>
      </c>
      <c r="E843" s="15" t="s">
        <v>287</v>
      </c>
      <c r="F843" s="15" t="s">
        <v>166</v>
      </c>
      <c r="G843" s="115">
        <f t="shared" si="107"/>
        <v>5061.7</v>
      </c>
      <c r="H843" s="115">
        <f t="shared" si="107"/>
        <v>5060.7079999999996</v>
      </c>
    </row>
    <row r="844" spans="1:8" s="19" customFormat="1" ht="25.5" x14ac:dyDescent="0.2">
      <c r="A844" s="6" t="s">
        <v>253</v>
      </c>
      <c r="B844" s="7">
        <v>981</v>
      </c>
      <c r="C844" s="8" t="s">
        <v>136</v>
      </c>
      <c r="D844" s="8" t="s">
        <v>146</v>
      </c>
      <c r="E844" s="8" t="s">
        <v>280</v>
      </c>
      <c r="F844" s="8" t="s">
        <v>166</v>
      </c>
      <c r="G844" s="110">
        <f t="shared" si="107"/>
        <v>5061.7</v>
      </c>
      <c r="H844" s="110">
        <f t="shared" si="107"/>
        <v>5060.7079999999996</v>
      </c>
    </row>
    <row r="845" spans="1:8" s="19" customFormat="1" ht="25.5" x14ac:dyDescent="0.2">
      <c r="A845" s="6" t="s">
        <v>364</v>
      </c>
      <c r="B845" s="7">
        <v>981</v>
      </c>
      <c r="C845" s="8" t="s">
        <v>136</v>
      </c>
      <c r="D845" s="8" t="s">
        <v>146</v>
      </c>
      <c r="E845" s="8" t="s">
        <v>281</v>
      </c>
      <c r="F845" s="8" t="s">
        <v>166</v>
      </c>
      <c r="G845" s="110">
        <f>G846+G853</f>
        <v>5061.7</v>
      </c>
      <c r="H845" s="110">
        <f>H846+H853</f>
        <v>5060.7079999999996</v>
      </c>
    </row>
    <row r="846" spans="1:8" s="19" customFormat="1" ht="25.5" x14ac:dyDescent="0.2">
      <c r="A846" s="16" t="s">
        <v>202</v>
      </c>
      <c r="B846" s="17">
        <v>981</v>
      </c>
      <c r="C846" s="18" t="s">
        <v>136</v>
      </c>
      <c r="D846" s="18" t="s">
        <v>146</v>
      </c>
      <c r="E846" s="39" t="s">
        <v>282</v>
      </c>
      <c r="F846" s="18" t="s">
        <v>166</v>
      </c>
      <c r="G846" s="113">
        <f>G847+G849+G851</f>
        <v>1154.0999999999999</v>
      </c>
      <c r="H846" s="113">
        <f>H847+H849+H851</f>
        <v>1153.146</v>
      </c>
    </row>
    <row r="847" spans="1:8" s="19" customFormat="1" ht="51" x14ac:dyDescent="0.2">
      <c r="A847" s="6" t="s">
        <v>194</v>
      </c>
      <c r="B847" s="7">
        <v>981</v>
      </c>
      <c r="C847" s="8" t="s">
        <v>136</v>
      </c>
      <c r="D847" s="8" t="s">
        <v>146</v>
      </c>
      <c r="E847" s="34" t="s">
        <v>282</v>
      </c>
      <c r="F847" s="8" t="s">
        <v>195</v>
      </c>
      <c r="G847" s="114">
        <f>G848</f>
        <v>675.1</v>
      </c>
      <c r="H847" s="114">
        <f>H848</f>
        <v>674.14599999999996</v>
      </c>
    </row>
    <row r="848" spans="1:8" s="19" customFormat="1" ht="25.5" x14ac:dyDescent="0.2">
      <c r="A848" s="6" t="s">
        <v>217</v>
      </c>
      <c r="B848" s="7">
        <v>981</v>
      </c>
      <c r="C848" s="8" t="s">
        <v>136</v>
      </c>
      <c r="D848" s="8" t="s">
        <v>146</v>
      </c>
      <c r="E848" s="34" t="s">
        <v>282</v>
      </c>
      <c r="F848" s="8" t="s">
        <v>216</v>
      </c>
      <c r="G848" s="179">
        <v>675.1</v>
      </c>
      <c r="H848" s="213">
        <v>674.14599999999996</v>
      </c>
    </row>
    <row r="849" spans="1:8" s="19" customFormat="1" ht="25.5" x14ac:dyDescent="0.2">
      <c r="A849" s="6" t="s">
        <v>76</v>
      </c>
      <c r="B849" s="7">
        <v>981</v>
      </c>
      <c r="C849" s="8" t="s">
        <v>136</v>
      </c>
      <c r="D849" s="8" t="s">
        <v>146</v>
      </c>
      <c r="E849" s="34" t="s">
        <v>282</v>
      </c>
      <c r="F849" s="8" t="s">
        <v>191</v>
      </c>
      <c r="G849" s="110">
        <f>G850</f>
        <v>468</v>
      </c>
      <c r="H849" s="110">
        <f>H850</f>
        <v>468</v>
      </c>
    </row>
    <row r="850" spans="1:8" s="19" customFormat="1" ht="25.5" x14ac:dyDescent="0.2">
      <c r="A850" s="6" t="s">
        <v>218</v>
      </c>
      <c r="B850" s="7">
        <v>981</v>
      </c>
      <c r="C850" s="8" t="s">
        <v>136</v>
      </c>
      <c r="D850" s="8" t="s">
        <v>146</v>
      </c>
      <c r="E850" s="34" t="s">
        <v>282</v>
      </c>
      <c r="F850" s="8" t="s">
        <v>219</v>
      </c>
      <c r="G850" s="110">
        <v>468</v>
      </c>
      <c r="H850" s="110">
        <v>468</v>
      </c>
    </row>
    <row r="851" spans="1:8" s="19" customFormat="1" x14ac:dyDescent="0.2">
      <c r="A851" s="45" t="s">
        <v>192</v>
      </c>
      <c r="B851" s="7">
        <v>981</v>
      </c>
      <c r="C851" s="8" t="s">
        <v>136</v>
      </c>
      <c r="D851" s="8" t="s">
        <v>146</v>
      </c>
      <c r="E851" s="34" t="s">
        <v>282</v>
      </c>
      <c r="F851" s="7">
        <v>800</v>
      </c>
      <c r="G851" s="110">
        <f>G852</f>
        <v>11</v>
      </c>
      <c r="H851" s="110">
        <f>H852</f>
        <v>11</v>
      </c>
    </row>
    <row r="852" spans="1:8" s="19" customFormat="1" x14ac:dyDescent="0.2">
      <c r="A852" s="45" t="s">
        <v>221</v>
      </c>
      <c r="B852" s="7">
        <v>981</v>
      </c>
      <c r="C852" s="8" t="s">
        <v>136</v>
      </c>
      <c r="D852" s="8" t="s">
        <v>146</v>
      </c>
      <c r="E852" s="34" t="s">
        <v>282</v>
      </c>
      <c r="F852" s="7">
        <v>850</v>
      </c>
      <c r="G852" s="110">
        <v>11</v>
      </c>
      <c r="H852" s="110">
        <v>11</v>
      </c>
    </row>
    <row r="853" spans="1:8" s="19" customFormat="1" ht="25.5" x14ac:dyDescent="0.2">
      <c r="A853" s="16" t="s">
        <v>438</v>
      </c>
      <c r="B853" s="17">
        <v>981</v>
      </c>
      <c r="C853" s="18" t="s">
        <v>136</v>
      </c>
      <c r="D853" s="18" t="s">
        <v>146</v>
      </c>
      <c r="E853" s="18" t="s">
        <v>343</v>
      </c>
      <c r="F853" s="18" t="s">
        <v>166</v>
      </c>
      <c r="G853" s="113">
        <f>G854</f>
        <v>3907.6</v>
      </c>
      <c r="H853" s="113">
        <f>H854</f>
        <v>3907.5619999999999</v>
      </c>
    </row>
    <row r="854" spans="1:8" s="19" customFormat="1" ht="51" x14ac:dyDescent="0.2">
      <c r="A854" s="6" t="s">
        <v>194</v>
      </c>
      <c r="B854" s="7">
        <v>981</v>
      </c>
      <c r="C854" s="8" t="s">
        <v>136</v>
      </c>
      <c r="D854" s="8" t="s">
        <v>146</v>
      </c>
      <c r="E854" s="8" t="s">
        <v>343</v>
      </c>
      <c r="F854" s="7">
        <v>100</v>
      </c>
      <c r="G854" s="110">
        <f>G855</f>
        <v>3907.6</v>
      </c>
      <c r="H854" s="110">
        <f>H855</f>
        <v>3907.5619999999999</v>
      </c>
    </row>
    <row r="855" spans="1:8" s="19" customFormat="1" ht="25.5" x14ac:dyDescent="0.2">
      <c r="A855" s="6" t="s">
        <v>217</v>
      </c>
      <c r="B855" s="7">
        <v>981</v>
      </c>
      <c r="C855" s="8" t="s">
        <v>136</v>
      </c>
      <c r="D855" s="8" t="s">
        <v>146</v>
      </c>
      <c r="E855" s="8" t="s">
        <v>343</v>
      </c>
      <c r="F855" s="7">
        <v>120</v>
      </c>
      <c r="G855" s="179">
        <v>3907.6</v>
      </c>
      <c r="H855" s="179">
        <v>3907.5619999999999</v>
      </c>
    </row>
    <row r="856" spans="1:8" s="19" customFormat="1" ht="28.5" x14ac:dyDescent="0.2">
      <c r="A856" s="126" t="s">
        <v>175</v>
      </c>
      <c r="B856" s="127" t="s">
        <v>176</v>
      </c>
      <c r="C856" s="128" t="s">
        <v>137</v>
      </c>
      <c r="D856" s="128" t="s">
        <v>137</v>
      </c>
      <c r="E856" s="128" t="s">
        <v>287</v>
      </c>
      <c r="F856" s="128" t="s">
        <v>166</v>
      </c>
      <c r="G856" s="118">
        <f>G857+G885</f>
        <v>66443.910999999993</v>
      </c>
      <c r="H856" s="118">
        <f>H857+H885</f>
        <v>66424.974000000002</v>
      </c>
    </row>
    <row r="857" spans="1:8" ht="16.5" customHeight="1" x14ac:dyDescent="0.2">
      <c r="A857" s="4" t="s">
        <v>135</v>
      </c>
      <c r="B857" s="9">
        <v>992</v>
      </c>
      <c r="C857" s="5" t="s">
        <v>136</v>
      </c>
      <c r="D857" s="5" t="s">
        <v>137</v>
      </c>
      <c r="E857" s="5" t="s">
        <v>287</v>
      </c>
      <c r="F857" s="5" t="s">
        <v>166</v>
      </c>
      <c r="G857" s="111">
        <f>G858+G879</f>
        <v>23153.010999999999</v>
      </c>
      <c r="H857" s="111">
        <f>H858+H879</f>
        <v>23134.074000000001</v>
      </c>
    </row>
    <row r="858" spans="1:8" ht="42" customHeight="1" x14ac:dyDescent="0.25">
      <c r="A858" s="13" t="s">
        <v>145</v>
      </c>
      <c r="B858" s="14">
        <v>992</v>
      </c>
      <c r="C858" s="15" t="s">
        <v>136</v>
      </c>
      <c r="D858" s="15" t="s">
        <v>146</v>
      </c>
      <c r="E858" s="15" t="s">
        <v>287</v>
      </c>
      <c r="F858" s="15" t="s">
        <v>166</v>
      </c>
      <c r="G858" s="115">
        <f>G859+G870</f>
        <v>16816.816999999999</v>
      </c>
      <c r="H858" s="115">
        <f>H859+H870</f>
        <v>16797.88</v>
      </c>
    </row>
    <row r="859" spans="1:8" ht="35.25" customHeight="1" x14ac:dyDescent="0.25">
      <c r="A859" s="151" t="s">
        <v>490</v>
      </c>
      <c r="B859" s="9">
        <v>992</v>
      </c>
      <c r="C859" s="5" t="s">
        <v>136</v>
      </c>
      <c r="D859" s="5" t="s">
        <v>146</v>
      </c>
      <c r="E859" s="91" t="s">
        <v>293</v>
      </c>
      <c r="F859" s="5" t="s">
        <v>166</v>
      </c>
      <c r="G859" s="115">
        <f>G860</f>
        <v>118</v>
      </c>
      <c r="H859" s="115">
        <f>H860</f>
        <v>100.256</v>
      </c>
    </row>
    <row r="860" spans="1:8" ht="65.25" customHeight="1" x14ac:dyDescent="0.25">
      <c r="A860" s="58" t="s">
        <v>47</v>
      </c>
      <c r="B860" s="14">
        <v>992</v>
      </c>
      <c r="C860" s="15" t="s">
        <v>136</v>
      </c>
      <c r="D860" s="15" t="s">
        <v>146</v>
      </c>
      <c r="E860" s="99" t="s">
        <v>357</v>
      </c>
      <c r="F860" s="15" t="s">
        <v>166</v>
      </c>
      <c r="G860" s="115">
        <f>G861+G864+G867</f>
        <v>118</v>
      </c>
      <c r="H860" s="115">
        <f>H861+H864+H867</f>
        <v>100.256</v>
      </c>
    </row>
    <row r="861" spans="1:8" ht="16.5" hidden="1" customHeight="1" x14ac:dyDescent="0.2">
      <c r="A861" s="82" t="s">
        <v>273</v>
      </c>
      <c r="B861" s="17">
        <v>992</v>
      </c>
      <c r="C861" s="18" t="s">
        <v>136</v>
      </c>
      <c r="D861" s="18" t="s">
        <v>146</v>
      </c>
      <c r="E861" s="18" t="s">
        <v>277</v>
      </c>
      <c r="F861" s="18" t="s">
        <v>166</v>
      </c>
      <c r="G861" s="117">
        <f t="shared" ref="G861:G862" si="108">G862</f>
        <v>0</v>
      </c>
      <c r="H861" s="49"/>
    </row>
    <row r="862" spans="1:8" ht="25.5" hidden="1" x14ac:dyDescent="0.2">
      <c r="A862" s="6" t="s">
        <v>76</v>
      </c>
      <c r="B862" s="7">
        <v>992</v>
      </c>
      <c r="C862" s="8" t="s">
        <v>136</v>
      </c>
      <c r="D862" s="8" t="s">
        <v>146</v>
      </c>
      <c r="E862" s="8" t="s">
        <v>277</v>
      </c>
      <c r="F862" s="7">
        <v>200</v>
      </c>
      <c r="G862" s="114">
        <f t="shared" si="108"/>
        <v>0</v>
      </c>
      <c r="H862" s="49"/>
    </row>
    <row r="863" spans="1:8" ht="25.5" hidden="1" x14ac:dyDescent="0.2">
      <c r="A863" s="6" t="s">
        <v>218</v>
      </c>
      <c r="B863" s="7">
        <v>992</v>
      </c>
      <c r="C863" s="8" t="s">
        <v>136</v>
      </c>
      <c r="D863" s="8" t="s">
        <v>146</v>
      </c>
      <c r="E863" s="8" t="s">
        <v>277</v>
      </c>
      <c r="F863" s="7">
        <v>240</v>
      </c>
      <c r="G863" s="147">
        <v>0</v>
      </c>
      <c r="H863" s="49"/>
    </row>
    <row r="864" spans="1:8" ht="25.5" x14ac:dyDescent="0.2">
      <c r="A864" s="82" t="s">
        <v>272</v>
      </c>
      <c r="B864" s="17">
        <v>992</v>
      </c>
      <c r="C864" s="18" t="s">
        <v>136</v>
      </c>
      <c r="D864" s="18" t="s">
        <v>146</v>
      </c>
      <c r="E864" s="18" t="s">
        <v>278</v>
      </c>
      <c r="F864" s="18" t="s">
        <v>166</v>
      </c>
      <c r="G864" s="117">
        <f t="shared" ref="G864:H865" si="109">G865</f>
        <v>118</v>
      </c>
      <c r="H864" s="117">
        <f t="shared" si="109"/>
        <v>100.256</v>
      </c>
    </row>
    <row r="865" spans="1:8" ht="25.5" x14ac:dyDescent="0.2">
      <c r="A865" s="6" t="s">
        <v>76</v>
      </c>
      <c r="B865" s="7">
        <v>992</v>
      </c>
      <c r="C865" s="8" t="s">
        <v>136</v>
      </c>
      <c r="D865" s="8" t="s">
        <v>146</v>
      </c>
      <c r="E865" s="8" t="s">
        <v>278</v>
      </c>
      <c r="F865" s="7">
        <v>200</v>
      </c>
      <c r="G865" s="114">
        <f t="shared" si="109"/>
        <v>118</v>
      </c>
      <c r="H865" s="114">
        <f t="shared" si="109"/>
        <v>100.256</v>
      </c>
    </row>
    <row r="866" spans="1:8" ht="25.5" x14ac:dyDescent="0.2">
      <c r="A866" s="6" t="s">
        <v>218</v>
      </c>
      <c r="B866" s="7">
        <v>992</v>
      </c>
      <c r="C866" s="8" t="s">
        <v>136</v>
      </c>
      <c r="D866" s="8" t="s">
        <v>146</v>
      </c>
      <c r="E866" s="8" t="s">
        <v>278</v>
      </c>
      <c r="F866" s="7">
        <v>240</v>
      </c>
      <c r="G866" s="114">
        <v>118</v>
      </c>
      <c r="H866" s="49">
        <v>100.256</v>
      </c>
    </row>
    <row r="867" spans="1:8" hidden="1" x14ac:dyDescent="0.2">
      <c r="A867" s="133" t="s">
        <v>398</v>
      </c>
      <c r="B867" s="17">
        <v>992</v>
      </c>
      <c r="C867" s="18" t="s">
        <v>136</v>
      </c>
      <c r="D867" s="18" t="s">
        <v>146</v>
      </c>
      <c r="E867" s="39" t="s">
        <v>402</v>
      </c>
      <c r="F867" s="18" t="s">
        <v>166</v>
      </c>
      <c r="G867" s="114">
        <f t="shared" ref="G867:G868" si="110">G868</f>
        <v>0</v>
      </c>
      <c r="H867" s="49"/>
    </row>
    <row r="868" spans="1:8" ht="25.5" hidden="1" x14ac:dyDescent="0.2">
      <c r="A868" s="6" t="s">
        <v>76</v>
      </c>
      <c r="B868" s="7">
        <v>992</v>
      </c>
      <c r="C868" s="8" t="s">
        <v>136</v>
      </c>
      <c r="D868" s="8" t="s">
        <v>146</v>
      </c>
      <c r="E868" s="34" t="s">
        <v>402</v>
      </c>
      <c r="F868" s="7">
        <v>200</v>
      </c>
      <c r="G868" s="114">
        <f t="shared" si="110"/>
        <v>0</v>
      </c>
      <c r="H868" s="49"/>
    </row>
    <row r="869" spans="1:8" ht="25.5" hidden="1" x14ac:dyDescent="0.2">
      <c r="A869" s="6" t="s">
        <v>218</v>
      </c>
      <c r="B869" s="7">
        <v>992</v>
      </c>
      <c r="C869" s="8" t="s">
        <v>136</v>
      </c>
      <c r="D869" s="8" t="s">
        <v>146</v>
      </c>
      <c r="E869" s="34" t="s">
        <v>402</v>
      </c>
      <c r="F869" s="7">
        <v>240</v>
      </c>
      <c r="G869" s="114">
        <v>0</v>
      </c>
      <c r="H869" s="49"/>
    </row>
    <row r="870" spans="1:8" ht="25.5" x14ac:dyDescent="0.2">
      <c r="A870" s="6" t="s">
        <v>253</v>
      </c>
      <c r="B870" s="7">
        <v>992</v>
      </c>
      <c r="C870" s="8" t="s">
        <v>136</v>
      </c>
      <c r="D870" s="8" t="s">
        <v>146</v>
      </c>
      <c r="E870" s="8" t="s">
        <v>280</v>
      </c>
      <c r="F870" s="8" t="s">
        <v>166</v>
      </c>
      <c r="G870" s="114">
        <f t="shared" ref="G870:H871" si="111">G871</f>
        <v>16698.816999999999</v>
      </c>
      <c r="H870" s="114">
        <f t="shared" si="111"/>
        <v>16697.624</v>
      </c>
    </row>
    <row r="871" spans="1:8" ht="25.5" x14ac:dyDescent="0.2">
      <c r="A871" s="6" t="s">
        <v>364</v>
      </c>
      <c r="B871" s="7">
        <v>992</v>
      </c>
      <c r="C871" s="8" t="s">
        <v>136</v>
      </c>
      <c r="D871" s="8" t="s">
        <v>146</v>
      </c>
      <c r="E871" s="8" t="s">
        <v>281</v>
      </c>
      <c r="F871" s="8" t="s">
        <v>166</v>
      </c>
      <c r="G871" s="114">
        <f t="shared" si="111"/>
        <v>16698.816999999999</v>
      </c>
      <c r="H871" s="114">
        <f t="shared" si="111"/>
        <v>16697.624</v>
      </c>
    </row>
    <row r="872" spans="1:8" ht="25.5" x14ac:dyDescent="0.2">
      <c r="A872" s="16" t="s">
        <v>202</v>
      </c>
      <c r="B872" s="17">
        <v>992</v>
      </c>
      <c r="C872" s="18" t="s">
        <v>136</v>
      </c>
      <c r="D872" s="18" t="s">
        <v>146</v>
      </c>
      <c r="E872" s="39" t="s">
        <v>282</v>
      </c>
      <c r="F872" s="18" t="s">
        <v>166</v>
      </c>
      <c r="G872" s="117">
        <f>G873+G875+G877</f>
        <v>16698.816999999999</v>
      </c>
      <c r="H872" s="117">
        <f>H873+H875+H877</f>
        <v>16697.624</v>
      </c>
    </row>
    <row r="873" spans="1:8" ht="51" x14ac:dyDescent="0.2">
      <c r="A873" s="6" t="s">
        <v>194</v>
      </c>
      <c r="B873" s="7">
        <v>992</v>
      </c>
      <c r="C873" s="8" t="s">
        <v>136</v>
      </c>
      <c r="D873" s="8" t="s">
        <v>146</v>
      </c>
      <c r="E873" s="34" t="s">
        <v>282</v>
      </c>
      <c r="F873" s="8" t="s">
        <v>195</v>
      </c>
      <c r="G873" s="110">
        <f>G874</f>
        <v>14815.367</v>
      </c>
      <c r="H873" s="110">
        <f>H874</f>
        <v>14815.367</v>
      </c>
    </row>
    <row r="874" spans="1:8" ht="25.5" x14ac:dyDescent="0.2">
      <c r="A874" s="6" t="s">
        <v>217</v>
      </c>
      <c r="B874" s="7">
        <v>992</v>
      </c>
      <c r="C874" s="8" t="s">
        <v>136</v>
      </c>
      <c r="D874" s="8" t="s">
        <v>146</v>
      </c>
      <c r="E874" s="34" t="s">
        <v>282</v>
      </c>
      <c r="F874" s="8" t="s">
        <v>216</v>
      </c>
      <c r="G874" s="179">
        <v>14815.367</v>
      </c>
      <c r="H874" s="49">
        <v>14815.367</v>
      </c>
    </row>
    <row r="875" spans="1:8" ht="25.5" x14ac:dyDescent="0.2">
      <c r="A875" s="6" t="s">
        <v>76</v>
      </c>
      <c r="B875" s="7">
        <v>992</v>
      </c>
      <c r="C875" s="18" t="s">
        <v>136</v>
      </c>
      <c r="D875" s="18" t="s">
        <v>146</v>
      </c>
      <c r="E875" s="34" t="s">
        <v>282</v>
      </c>
      <c r="F875" s="8" t="s">
        <v>191</v>
      </c>
      <c r="G875" s="110">
        <f>G876</f>
        <v>1881</v>
      </c>
      <c r="H875" s="110">
        <f>H876</f>
        <v>1880.807</v>
      </c>
    </row>
    <row r="876" spans="1:8" ht="25.5" x14ac:dyDescent="0.2">
      <c r="A876" s="6" t="s">
        <v>218</v>
      </c>
      <c r="B876" s="7">
        <v>992</v>
      </c>
      <c r="C876" s="18" t="s">
        <v>136</v>
      </c>
      <c r="D876" s="18" t="s">
        <v>146</v>
      </c>
      <c r="E876" s="34" t="s">
        <v>282</v>
      </c>
      <c r="F876" s="8" t="s">
        <v>219</v>
      </c>
      <c r="G876" s="147">
        <v>1881</v>
      </c>
      <c r="H876" s="49">
        <v>1880.807</v>
      </c>
    </row>
    <row r="877" spans="1:8" x14ac:dyDescent="0.2">
      <c r="A877" s="45" t="s">
        <v>192</v>
      </c>
      <c r="B877" s="7">
        <v>992</v>
      </c>
      <c r="C877" s="18" t="s">
        <v>136</v>
      </c>
      <c r="D877" s="18" t="s">
        <v>146</v>
      </c>
      <c r="E877" s="34" t="s">
        <v>282</v>
      </c>
      <c r="F877" s="7">
        <v>800</v>
      </c>
      <c r="G877" s="110">
        <f>G878</f>
        <v>2.4500000000000002</v>
      </c>
      <c r="H877" s="110">
        <f>H878</f>
        <v>1.45</v>
      </c>
    </row>
    <row r="878" spans="1:8" x14ac:dyDescent="0.2">
      <c r="A878" s="45" t="s">
        <v>221</v>
      </c>
      <c r="B878" s="7">
        <v>992</v>
      </c>
      <c r="C878" s="18" t="s">
        <v>136</v>
      </c>
      <c r="D878" s="18" t="s">
        <v>146</v>
      </c>
      <c r="E878" s="34" t="s">
        <v>282</v>
      </c>
      <c r="F878" s="7">
        <v>850</v>
      </c>
      <c r="G878" s="110">
        <v>2.4500000000000002</v>
      </c>
      <c r="H878" s="110">
        <v>1.45</v>
      </c>
    </row>
    <row r="879" spans="1:8" ht="13.5" x14ac:dyDescent="0.25">
      <c r="A879" s="13" t="s">
        <v>149</v>
      </c>
      <c r="B879" s="14">
        <v>992</v>
      </c>
      <c r="C879" s="15" t="s">
        <v>136</v>
      </c>
      <c r="D879" s="15" t="s">
        <v>180</v>
      </c>
      <c r="E879" s="15" t="s">
        <v>287</v>
      </c>
      <c r="F879" s="14" t="s">
        <v>170</v>
      </c>
      <c r="G879" s="154">
        <f>G882</f>
        <v>6336.1940000000004</v>
      </c>
      <c r="H879" s="191">
        <f>H882</f>
        <v>6336.1940000000004</v>
      </c>
    </row>
    <row r="880" spans="1:8" ht="25.5" x14ac:dyDescent="0.2">
      <c r="A880" s="6" t="s">
        <v>253</v>
      </c>
      <c r="B880" s="7">
        <v>992</v>
      </c>
      <c r="C880" s="8" t="s">
        <v>136</v>
      </c>
      <c r="D880" s="8" t="s">
        <v>180</v>
      </c>
      <c r="E880" s="8" t="s">
        <v>280</v>
      </c>
      <c r="F880" s="7" t="s">
        <v>170</v>
      </c>
      <c r="G880" s="147">
        <f t="shared" ref="G880:H883" si="112">G881</f>
        <v>6336.1940000000004</v>
      </c>
      <c r="H880" s="179">
        <f t="shared" si="112"/>
        <v>6336.1940000000004</v>
      </c>
    </row>
    <row r="881" spans="1:8" ht="25.5" x14ac:dyDescent="0.2">
      <c r="A881" s="6" t="s">
        <v>364</v>
      </c>
      <c r="B881" s="7">
        <v>992</v>
      </c>
      <c r="C881" s="8" t="s">
        <v>136</v>
      </c>
      <c r="D881" s="8" t="s">
        <v>180</v>
      </c>
      <c r="E881" s="8" t="s">
        <v>281</v>
      </c>
      <c r="F881" s="7" t="s">
        <v>170</v>
      </c>
      <c r="G881" s="147">
        <f t="shared" si="112"/>
        <v>6336.1940000000004</v>
      </c>
      <c r="H881" s="179">
        <f t="shared" si="112"/>
        <v>6336.1940000000004</v>
      </c>
    </row>
    <row r="882" spans="1:8" ht="25.5" x14ac:dyDescent="0.2">
      <c r="A882" s="16" t="s">
        <v>207</v>
      </c>
      <c r="B882" s="17">
        <v>992</v>
      </c>
      <c r="C882" s="18" t="s">
        <v>136</v>
      </c>
      <c r="D882" s="18">
        <v>13</v>
      </c>
      <c r="E882" s="39" t="s">
        <v>283</v>
      </c>
      <c r="F882" s="18" t="s">
        <v>166</v>
      </c>
      <c r="G882" s="142">
        <f t="shared" si="112"/>
        <v>6336.1940000000004</v>
      </c>
      <c r="H882" s="178">
        <f t="shared" si="112"/>
        <v>6336.1940000000004</v>
      </c>
    </row>
    <row r="883" spans="1:8" x14ac:dyDescent="0.2">
      <c r="A883" s="45" t="s">
        <v>192</v>
      </c>
      <c r="B883" s="7">
        <v>992</v>
      </c>
      <c r="C883" s="8" t="s">
        <v>136</v>
      </c>
      <c r="D883" s="8">
        <v>13</v>
      </c>
      <c r="E883" s="34" t="s">
        <v>283</v>
      </c>
      <c r="F883" s="8" t="s">
        <v>193</v>
      </c>
      <c r="G883" s="147">
        <f t="shared" si="112"/>
        <v>6336.1940000000004</v>
      </c>
      <c r="H883" s="179">
        <f t="shared" si="112"/>
        <v>6336.1940000000004</v>
      </c>
    </row>
    <row r="884" spans="1:8" x14ac:dyDescent="0.2">
      <c r="A884" s="46" t="s">
        <v>239</v>
      </c>
      <c r="B884" s="7">
        <v>992</v>
      </c>
      <c r="C884" s="8" t="s">
        <v>136</v>
      </c>
      <c r="D884" s="8">
        <v>13</v>
      </c>
      <c r="E884" s="34" t="s">
        <v>283</v>
      </c>
      <c r="F884" s="8" t="s">
        <v>224</v>
      </c>
      <c r="G884" s="147">
        <v>6336.1940000000004</v>
      </c>
      <c r="H884" s="49">
        <v>6336.1940000000004</v>
      </c>
    </row>
    <row r="885" spans="1:8" ht="25.5" x14ac:dyDescent="0.2">
      <c r="A885" s="40" t="s">
        <v>81</v>
      </c>
      <c r="B885" s="9">
        <v>992</v>
      </c>
      <c r="C885" s="9">
        <v>14</v>
      </c>
      <c r="D885" s="5" t="s">
        <v>137</v>
      </c>
      <c r="E885" s="5" t="s">
        <v>287</v>
      </c>
      <c r="F885" s="5" t="s">
        <v>166</v>
      </c>
      <c r="G885" s="111">
        <f>G886+G895</f>
        <v>43290.9</v>
      </c>
      <c r="H885" s="111">
        <f>H886+H895</f>
        <v>43290.9</v>
      </c>
    </row>
    <row r="886" spans="1:8" ht="39.75" customHeight="1" x14ac:dyDescent="0.25">
      <c r="A886" s="13" t="s">
        <v>184</v>
      </c>
      <c r="B886" s="14">
        <v>992</v>
      </c>
      <c r="C886" s="14">
        <v>14</v>
      </c>
      <c r="D886" s="15" t="s">
        <v>136</v>
      </c>
      <c r="E886" s="15" t="s">
        <v>287</v>
      </c>
      <c r="F886" s="15" t="s">
        <v>166</v>
      </c>
      <c r="G886" s="112">
        <f>G889+G892</f>
        <v>43290.9</v>
      </c>
      <c r="H886" s="112">
        <f>H889+H892</f>
        <v>43290.9</v>
      </c>
    </row>
    <row r="887" spans="1:8" ht="28.5" customHeight="1" x14ac:dyDescent="0.25">
      <c r="A887" s="33" t="s">
        <v>253</v>
      </c>
      <c r="B887" s="14">
        <v>992</v>
      </c>
      <c r="C887" s="14">
        <v>14</v>
      </c>
      <c r="D887" s="15" t="s">
        <v>136</v>
      </c>
      <c r="E887" s="15" t="s">
        <v>280</v>
      </c>
      <c r="F887" s="15" t="s">
        <v>166</v>
      </c>
      <c r="G887" s="112">
        <f>G889+G892</f>
        <v>43290.9</v>
      </c>
      <c r="H887" s="112">
        <f>H889+H892</f>
        <v>43290.9</v>
      </c>
    </row>
    <row r="888" spans="1:8" ht="25.5" x14ac:dyDescent="0.2">
      <c r="A888" s="6" t="s">
        <v>364</v>
      </c>
      <c r="B888" s="7">
        <v>992</v>
      </c>
      <c r="C888" s="7">
        <v>14</v>
      </c>
      <c r="D888" s="8" t="s">
        <v>136</v>
      </c>
      <c r="E888" s="8" t="s">
        <v>281</v>
      </c>
      <c r="F888" s="8" t="s">
        <v>166</v>
      </c>
      <c r="G888" s="110">
        <f>G889+G892</f>
        <v>43290.9</v>
      </c>
      <c r="H888" s="110">
        <f>H889+H892</f>
        <v>43290.9</v>
      </c>
    </row>
    <row r="889" spans="1:8" s="19" customFormat="1" ht="25.5" x14ac:dyDescent="0.2">
      <c r="A889" s="16" t="s">
        <v>206</v>
      </c>
      <c r="B889" s="17">
        <v>992</v>
      </c>
      <c r="C889" s="17">
        <v>14</v>
      </c>
      <c r="D889" s="18" t="s">
        <v>136</v>
      </c>
      <c r="E889" s="39" t="s">
        <v>344</v>
      </c>
      <c r="F889" s="39" t="s">
        <v>166</v>
      </c>
      <c r="G889" s="113">
        <f t="shared" ref="G889:H890" si="113">G890</f>
        <v>9500</v>
      </c>
      <c r="H889" s="113">
        <f t="shared" si="113"/>
        <v>9500</v>
      </c>
    </row>
    <row r="890" spans="1:8" x14ac:dyDescent="0.2">
      <c r="A890" s="33" t="s">
        <v>205</v>
      </c>
      <c r="B890" s="7">
        <v>992</v>
      </c>
      <c r="C890" s="7">
        <v>14</v>
      </c>
      <c r="D890" s="8" t="s">
        <v>136</v>
      </c>
      <c r="E890" s="34" t="s">
        <v>344</v>
      </c>
      <c r="F890" s="34" t="s">
        <v>167</v>
      </c>
      <c r="G890" s="110">
        <f t="shared" si="113"/>
        <v>9500</v>
      </c>
      <c r="H890" s="110">
        <f t="shared" si="113"/>
        <v>9500</v>
      </c>
    </row>
    <row r="891" spans="1:8" x14ac:dyDescent="0.2">
      <c r="A891" s="33" t="s">
        <v>241</v>
      </c>
      <c r="B891" s="7">
        <v>992</v>
      </c>
      <c r="C891" s="7">
        <v>14</v>
      </c>
      <c r="D891" s="8" t="s">
        <v>136</v>
      </c>
      <c r="E891" s="34" t="s">
        <v>344</v>
      </c>
      <c r="F891" s="34" t="s">
        <v>240</v>
      </c>
      <c r="G891" s="110">
        <v>9500</v>
      </c>
      <c r="H891" s="110">
        <v>9500</v>
      </c>
    </row>
    <row r="892" spans="1:8" s="19" customFormat="1" ht="48.75" customHeight="1" x14ac:dyDescent="0.2">
      <c r="A892" s="16" t="s">
        <v>259</v>
      </c>
      <c r="B892" s="17">
        <v>992</v>
      </c>
      <c r="C892" s="17">
        <v>14</v>
      </c>
      <c r="D892" s="18" t="s">
        <v>136</v>
      </c>
      <c r="E892" s="39" t="s">
        <v>345</v>
      </c>
      <c r="F892" s="18" t="s">
        <v>166</v>
      </c>
      <c r="G892" s="113">
        <f t="shared" ref="G892:H893" si="114">G893</f>
        <v>33790.9</v>
      </c>
      <c r="H892" s="113">
        <f t="shared" si="114"/>
        <v>33790.9</v>
      </c>
    </row>
    <row r="893" spans="1:8" x14ac:dyDescent="0.2">
      <c r="A893" s="33" t="s">
        <v>205</v>
      </c>
      <c r="B893" s="35">
        <v>992</v>
      </c>
      <c r="C893" s="35">
        <v>14</v>
      </c>
      <c r="D893" s="34" t="s">
        <v>136</v>
      </c>
      <c r="E893" s="34" t="s">
        <v>345</v>
      </c>
      <c r="F893" s="34" t="s">
        <v>167</v>
      </c>
      <c r="G893" s="110">
        <f t="shared" si="114"/>
        <v>33790.9</v>
      </c>
      <c r="H893" s="110">
        <f t="shared" si="114"/>
        <v>33790.9</v>
      </c>
    </row>
    <row r="894" spans="1:8" x14ac:dyDescent="0.2">
      <c r="A894" s="33" t="s">
        <v>242</v>
      </c>
      <c r="B894" s="35">
        <v>992</v>
      </c>
      <c r="C894" s="35">
        <v>14</v>
      </c>
      <c r="D894" s="34" t="s">
        <v>136</v>
      </c>
      <c r="E894" s="34" t="s">
        <v>345</v>
      </c>
      <c r="F894" s="34" t="s">
        <v>240</v>
      </c>
      <c r="G894" s="110">
        <v>33790.9</v>
      </c>
      <c r="H894" s="110">
        <v>33790.9</v>
      </c>
    </row>
    <row r="895" spans="1:8" ht="13.5" hidden="1" x14ac:dyDescent="0.25">
      <c r="A895" s="21" t="s">
        <v>100</v>
      </c>
      <c r="B895" s="14">
        <v>992</v>
      </c>
      <c r="C895" s="14">
        <v>14</v>
      </c>
      <c r="D895" s="15" t="s">
        <v>142</v>
      </c>
      <c r="E895" s="15" t="s">
        <v>287</v>
      </c>
      <c r="F895" s="15" t="s">
        <v>166</v>
      </c>
      <c r="G895" s="112">
        <f>G896</f>
        <v>0</v>
      </c>
      <c r="H895" s="49"/>
    </row>
    <row r="896" spans="1:8" ht="25.5" hidden="1" x14ac:dyDescent="0.2">
      <c r="A896" s="33" t="s">
        <v>253</v>
      </c>
      <c r="B896" s="7">
        <v>992</v>
      </c>
      <c r="C896" s="7">
        <v>14</v>
      </c>
      <c r="D896" s="8" t="s">
        <v>142</v>
      </c>
      <c r="E896" s="8" t="s">
        <v>280</v>
      </c>
      <c r="F896" s="8" t="s">
        <v>166</v>
      </c>
      <c r="G896" s="110">
        <f>G897</f>
        <v>0</v>
      </c>
      <c r="H896" s="49"/>
    </row>
    <row r="897" spans="1:8" ht="25.5" hidden="1" x14ac:dyDescent="0.2">
      <c r="A897" s="6" t="s">
        <v>364</v>
      </c>
      <c r="B897" s="7">
        <v>992</v>
      </c>
      <c r="C897" s="7">
        <v>14</v>
      </c>
      <c r="D897" s="8" t="s">
        <v>142</v>
      </c>
      <c r="E897" s="8" t="s">
        <v>281</v>
      </c>
      <c r="F897" s="8" t="s">
        <v>166</v>
      </c>
      <c r="G897" s="110">
        <f>G898</f>
        <v>0</v>
      </c>
      <c r="H897" s="49"/>
    </row>
    <row r="898" spans="1:8" ht="45.75" hidden="1" customHeight="1" x14ac:dyDescent="0.2">
      <c r="A898" s="38" t="s">
        <v>93</v>
      </c>
      <c r="B898" s="17">
        <v>992</v>
      </c>
      <c r="C898" s="17">
        <v>14</v>
      </c>
      <c r="D898" s="18" t="s">
        <v>142</v>
      </c>
      <c r="E898" s="18" t="s">
        <v>101</v>
      </c>
      <c r="F898" s="18" t="s">
        <v>166</v>
      </c>
      <c r="G898" s="113">
        <f>G899</f>
        <v>0</v>
      </c>
      <c r="H898" s="49"/>
    </row>
    <row r="899" spans="1:8" hidden="1" x14ac:dyDescent="0.2">
      <c r="A899" s="33" t="s">
        <v>205</v>
      </c>
      <c r="B899" s="35">
        <v>992</v>
      </c>
      <c r="C899" s="35">
        <v>14</v>
      </c>
      <c r="D899" s="34" t="s">
        <v>142</v>
      </c>
      <c r="E899" s="34" t="s">
        <v>101</v>
      </c>
      <c r="F899" s="34" t="s">
        <v>167</v>
      </c>
      <c r="G899" s="110">
        <f>G900</f>
        <v>0</v>
      </c>
      <c r="H899" s="49"/>
    </row>
    <row r="900" spans="1:8" hidden="1" x14ac:dyDescent="0.2">
      <c r="A900" s="33" t="s">
        <v>102</v>
      </c>
      <c r="B900" s="35">
        <v>992</v>
      </c>
      <c r="C900" s="35">
        <v>14</v>
      </c>
      <c r="D900" s="34" t="s">
        <v>142</v>
      </c>
      <c r="E900" s="34" t="s">
        <v>101</v>
      </c>
      <c r="F900" s="34" t="s">
        <v>103</v>
      </c>
      <c r="G900" s="110">
        <v>0</v>
      </c>
      <c r="H900" s="49"/>
    </row>
    <row r="901" spans="1:8" ht="19.5" hidden="1" customHeight="1" x14ac:dyDescent="0.2">
      <c r="A901" s="49" t="s">
        <v>371</v>
      </c>
      <c r="B901" s="35"/>
      <c r="C901" s="35"/>
      <c r="D901" s="34"/>
      <c r="E901" s="34"/>
      <c r="F901" s="34"/>
      <c r="G901" s="110"/>
      <c r="H901" s="49"/>
    </row>
    <row r="902" spans="1:8" ht="16.5" customHeight="1" x14ac:dyDescent="0.2">
      <c r="A902" s="131" t="s">
        <v>186</v>
      </c>
      <c r="B902" s="127"/>
      <c r="C902" s="119"/>
      <c r="D902" s="119"/>
      <c r="E902" s="132"/>
      <c r="F902" s="119"/>
      <c r="G902" s="118">
        <f>G7+G448+G659+G826+G856+G841</f>
        <v>3843009.3240000005</v>
      </c>
      <c r="H902" s="118">
        <f>H7+H448+H659+H826+H856+H841</f>
        <v>3759196.142</v>
      </c>
    </row>
    <row r="903" spans="1:8" ht="15.75" customHeight="1" x14ac:dyDescent="0.2">
      <c r="A903" s="10" t="s">
        <v>188</v>
      </c>
      <c r="B903" s="71"/>
      <c r="C903" s="5"/>
      <c r="D903" s="5"/>
      <c r="E903" s="23"/>
      <c r="F903" s="5"/>
      <c r="G903" s="116">
        <v>-58368.976999999999</v>
      </c>
      <c r="H903" s="101">
        <v>31429.421999999999</v>
      </c>
    </row>
  </sheetData>
  <mergeCells count="2">
    <mergeCell ref="A3:H3"/>
    <mergeCell ref="G1:I1"/>
  </mergeCells>
  <phoneticPr fontId="0" type="noConversion"/>
  <pageMargins left="0.42" right="0.15748031496062992" top="0.34" bottom="0.11811023622047245" header="0.15748031496062992" footer="0.19685039370078741"/>
  <pageSetup paperSize="9" scale="71" fitToHeight="12" orientation="portrait" r:id="rId1"/>
  <headerFooter alignWithMargins="0"/>
  <rowBreaks count="13" manualBreakCount="13">
    <brk id="154" max="16383" man="1"/>
    <brk id="334" max="16383" man="1"/>
    <brk id="385" max="16383" man="1"/>
    <brk id="463" max="8" man="1"/>
    <brk id="518" max="16383" man="1"/>
    <brk id="567" max="16383" man="1"/>
    <brk id="618" max="16383" man="1"/>
    <brk id="658" max="16383" man="1"/>
    <brk id="704" max="16383" man="1"/>
    <brk id="744" max="16383" man="1"/>
    <brk id="791" max="16383" man="1"/>
    <brk id="830" max="16383" man="1"/>
    <brk id="87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opLeftCell="A26" workbookViewId="0">
      <selection activeCell="E8" sqref="E8"/>
    </sheetView>
  </sheetViews>
  <sheetFormatPr defaultRowHeight="12.75" x14ac:dyDescent="0.2"/>
  <cols>
    <col min="1" max="1" width="64.85546875" style="2" customWidth="1"/>
    <col min="2" max="2" width="12.85546875" style="2" customWidth="1"/>
    <col min="3" max="3" width="13.42578125" style="2" customWidth="1"/>
    <col min="4" max="4" width="15.5703125" style="2" customWidth="1"/>
    <col min="5" max="5" width="15.42578125" style="2" customWidth="1"/>
    <col min="6" max="16384" width="9.140625" style="2"/>
  </cols>
  <sheetData>
    <row r="1" spans="1:5" ht="14.25" customHeight="1" x14ac:dyDescent="0.25">
      <c r="E1" s="212" t="s">
        <v>585</v>
      </c>
    </row>
    <row r="2" spans="1:5" ht="10.5" customHeight="1" x14ac:dyDescent="0.25">
      <c r="B2" s="200"/>
      <c r="C2" s="200"/>
    </row>
    <row r="3" spans="1:5" ht="29.25" customHeight="1" x14ac:dyDescent="0.2">
      <c r="A3" s="222" t="s">
        <v>586</v>
      </c>
      <c r="B3" s="220"/>
      <c r="C3" s="220"/>
      <c r="D3" s="220"/>
      <c r="E3" s="220"/>
    </row>
    <row r="4" spans="1:5" ht="13.5" customHeight="1" x14ac:dyDescent="0.2">
      <c r="A4" s="210"/>
      <c r="B4" s="211"/>
      <c r="C4" s="211"/>
      <c r="D4" s="211"/>
      <c r="E4" s="211"/>
    </row>
    <row r="5" spans="1:5" ht="18.75" customHeight="1" x14ac:dyDescent="0.2">
      <c r="A5" s="1"/>
      <c r="B5" s="1"/>
      <c r="E5" s="3" t="s">
        <v>179</v>
      </c>
    </row>
    <row r="6" spans="1:5" s="20" customFormat="1" ht="57" customHeight="1" x14ac:dyDescent="0.2">
      <c r="A6" s="32" t="s">
        <v>132</v>
      </c>
      <c r="B6" s="32" t="s">
        <v>133</v>
      </c>
      <c r="C6" s="32" t="s">
        <v>134</v>
      </c>
      <c r="D6" s="75" t="s">
        <v>582</v>
      </c>
      <c r="E6" s="75" t="s">
        <v>583</v>
      </c>
    </row>
    <row r="7" spans="1:5" x14ac:dyDescent="0.2">
      <c r="A7" s="30">
        <v>1</v>
      </c>
      <c r="B7" s="31">
        <v>2</v>
      </c>
      <c r="C7" s="31">
        <v>3</v>
      </c>
      <c r="D7" s="28">
        <v>4</v>
      </c>
      <c r="E7" s="120">
        <v>5</v>
      </c>
    </row>
    <row r="8" spans="1:5" ht="18" customHeight="1" x14ac:dyDescent="0.2">
      <c r="A8" s="4" t="s">
        <v>135</v>
      </c>
      <c r="B8" s="5" t="s">
        <v>136</v>
      </c>
      <c r="C8" s="5" t="s">
        <v>137</v>
      </c>
      <c r="D8" s="121">
        <f>D9+D10+D11+D12+D13+D14+D15+D16</f>
        <v>167969.114</v>
      </c>
      <c r="E8" s="121">
        <f>E9+E10+E11+E12+E13+E14+E15+E16</f>
        <v>162953.56200000001</v>
      </c>
    </row>
    <row r="9" spans="1:5" ht="29.25" customHeight="1" x14ac:dyDescent="0.2">
      <c r="A9" s="6" t="s">
        <v>138</v>
      </c>
      <c r="B9" s="7" t="s">
        <v>139</v>
      </c>
      <c r="C9" s="7" t="s">
        <v>140</v>
      </c>
      <c r="D9" s="122">
        <f>прилож4!G9</f>
        <v>1936</v>
      </c>
      <c r="E9" s="122">
        <f>прилож4!H9</f>
        <v>1928.538</v>
      </c>
    </row>
    <row r="10" spans="1:5" ht="42" customHeight="1" x14ac:dyDescent="0.2">
      <c r="A10" s="6" t="s">
        <v>141</v>
      </c>
      <c r="B10" s="8" t="s">
        <v>136</v>
      </c>
      <c r="C10" s="8" t="s">
        <v>142</v>
      </c>
      <c r="D10" s="122">
        <f>прилож4!G828</f>
        <v>3841.7369999999996</v>
      </c>
      <c r="E10" s="122">
        <f>прилож4!H828</f>
        <v>3839.6260000000002</v>
      </c>
    </row>
    <row r="11" spans="1:5" ht="40.5" customHeight="1" x14ac:dyDescent="0.2">
      <c r="A11" s="6" t="s">
        <v>143</v>
      </c>
      <c r="B11" s="8" t="s">
        <v>136</v>
      </c>
      <c r="C11" s="8" t="s">
        <v>144</v>
      </c>
      <c r="D11" s="122">
        <f>прилож4!G15</f>
        <v>37051.784</v>
      </c>
      <c r="E11" s="122">
        <f>прилож4!H15</f>
        <v>37024.402999999998</v>
      </c>
    </row>
    <row r="12" spans="1:5" ht="16.5" customHeight="1" x14ac:dyDescent="0.2">
      <c r="A12" s="45" t="s">
        <v>213</v>
      </c>
      <c r="B12" s="8" t="s">
        <v>136</v>
      </c>
      <c r="C12" s="8" t="s">
        <v>212</v>
      </c>
      <c r="D12" s="122">
        <f>прилож4!G25</f>
        <v>7.5430000000000001</v>
      </c>
      <c r="E12" s="122">
        <f>прилож4!H25</f>
        <v>7.5430000000000001</v>
      </c>
    </row>
    <row r="13" spans="1:5" ht="27.75" customHeight="1" x14ac:dyDescent="0.2">
      <c r="A13" s="6" t="s">
        <v>145</v>
      </c>
      <c r="B13" s="8" t="s">
        <v>136</v>
      </c>
      <c r="C13" s="8" t="s">
        <v>146</v>
      </c>
      <c r="D13" s="122">
        <f>прилож4!G858+прилож4!G843</f>
        <v>21878.517</v>
      </c>
      <c r="E13" s="122">
        <f>прилож4!H858+прилож4!H843</f>
        <v>21858.588</v>
      </c>
    </row>
    <row r="14" spans="1:5" ht="17.25" customHeight="1" x14ac:dyDescent="0.2">
      <c r="A14" s="6" t="s">
        <v>386</v>
      </c>
      <c r="B14" s="8" t="s">
        <v>136</v>
      </c>
      <c r="C14" s="8" t="s">
        <v>147</v>
      </c>
      <c r="D14" s="122">
        <f>прилож4!G34</f>
        <v>3913</v>
      </c>
      <c r="E14" s="122">
        <f>прилож4!H34</f>
        <v>3913</v>
      </c>
    </row>
    <row r="15" spans="1:5" ht="17.25" customHeight="1" x14ac:dyDescent="0.2">
      <c r="A15" s="6" t="s">
        <v>148</v>
      </c>
      <c r="B15" s="8" t="s">
        <v>136</v>
      </c>
      <c r="C15" s="8" t="s">
        <v>181</v>
      </c>
      <c r="D15" s="122">
        <f>прилож4!G37</f>
        <v>3532.5650000000001</v>
      </c>
      <c r="E15" s="122">
        <f>прилож4!H37</f>
        <v>0</v>
      </c>
    </row>
    <row r="16" spans="1:5" ht="18" customHeight="1" x14ac:dyDescent="0.2">
      <c r="A16" s="6" t="s">
        <v>149</v>
      </c>
      <c r="B16" s="8" t="s">
        <v>136</v>
      </c>
      <c r="C16" s="7">
        <v>13</v>
      </c>
      <c r="D16" s="122">
        <f>прилож4!G48+прилож4!G879</f>
        <v>95807.968000000008</v>
      </c>
      <c r="E16" s="122">
        <f>прилож4!H48+прилож4!H879</f>
        <v>94381.864000000016</v>
      </c>
    </row>
    <row r="17" spans="1:5" ht="18" customHeight="1" x14ac:dyDescent="0.2">
      <c r="A17" s="57" t="s">
        <v>359</v>
      </c>
      <c r="B17" s="5" t="s">
        <v>142</v>
      </c>
      <c r="C17" s="5" t="s">
        <v>137</v>
      </c>
      <c r="D17" s="121">
        <f>D19+D18</f>
        <v>12750.769</v>
      </c>
      <c r="E17" s="121">
        <f>E19+E18</f>
        <v>12573.887000000001</v>
      </c>
    </row>
    <row r="18" spans="1:5" ht="28.5" hidden="1" customHeight="1" x14ac:dyDescent="0.2">
      <c r="A18" s="6" t="s">
        <v>432</v>
      </c>
      <c r="B18" s="8" t="s">
        <v>142</v>
      </c>
      <c r="C18" s="8" t="s">
        <v>157</v>
      </c>
      <c r="D18" s="122">
        <f>прилож4!G166</f>
        <v>0</v>
      </c>
      <c r="E18" s="121"/>
    </row>
    <row r="19" spans="1:5" ht="27.75" customHeight="1" x14ac:dyDescent="0.2">
      <c r="A19" s="6" t="s">
        <v>79</v>
      </c>
      <c r="B19" s="8" t="s">
        <v>142</v>
      </c>
      <c r="C19" s="8" t="s">
        <v>403</v>
      </c>
      <c r="D19" s="122">
        <f>прилож4!G171</f>
        <v>12750.769</v>
      </c>
      <c r="E19" s="122">
        <f>прилож4!H171</f>
        <v>12573.887000000001</v>
      </c>
    </row>
    <row r="20" spans="1:5" ht="27.75" hidden="1" customHeight="1" x14ac:dyDescent="0.2">
      <c r="A20" s="6" t="s">
        <v>125</v>
      </c>
      <c r="B20" s="8" t="s">
        <v>142</v>
      </c>
      <c r="C20" s="8" t="s">
        <v>124</v>
      </c>
      <c r="D20" s="122" t="e">
        <f>прилож4!#REF!</f>
        <v>#REF!</v>
      </c>
      <c r="E20" s="122"/>
    </row>
    <row r="21" spans="1:5" ht="16.5" customHeight="1" x14ac:dyDescent="0.2">
      <c r="A21" s="4" t="s">
        <v>151</v>
      </c>
      <c r="B21" s="5" t="s">
        <v>144</v>
      </c>
      <c r="C21" s="5" t="s">
        <v>137</v>
      </c>
      <c r="D21" s="123">
        <f>D22+D23+D24+D25+D26</f>
        <v>253935.55200000003</v>
      </c>
      <c r="E21" s="123">
        <f>E22+E23+E24+E25+E26</f>
        <v>229025.34200000003</v>
      </c>
    </row>
    <row r="22" spans="1:5" ht="16.5" hidden="1" customHeight="1" x14ac:dyDescent="0.2">
      <c r="A22" s="6" t="s">
        <v>250</v>
      </c>
      <c r="B22" s="8" t="s">
        <v>144</v>
      </c>
      <c r="C22" s="8" t="s">
        <v>150</v>
      </c>
      <c r="D22" s="124">
        <v>0</v>
      </c>
      <c r="E22" s="110"/>
    </row>
    <row r="23" spans="1:5" ht="16.5" customHeight="1" x14ac:dyDescent="0.2">
      <c r="A23" s="62" t="s">
        <v>243</v>
      </c>
      <c r="B23" s="8" t="s">
        <v>144</v>
      </c>
      <c r="C23" s="8" t="s">
        <v>212</v>
      </c>
      <c r="D23" s="124">
        <f>прилож4!G199</f>
        <v>2085.1010000000001</v>
      </c>
      <c r="E23" s="124">
        <f>прилож4!H199</f>
        <v>1850.9880000000001</v>
      </c>
    </row>
    <row r="24" spans="1:5" ht="16.5" customHeight="1" x14ac:dyDescent="0.2">
      <c r="A24" s="62" t="s">
        <v>409</v>
      </c>
      <c r="B24" s="8" t="s">
        <v>144</v>
      </c>
      <c r="C24" s="8" t="s">
        <v>158</v>
      </c>
      <c r="D24" s="124">
        <f>прилож4!G205</f>
        <v>3.387</v>
      </c>
      <c r="E24" s="124">
        <f>прилож4!H205</f>
        <v>0</v>
      </c>
    </row>
    <row r="25" spans="1:5" x14ac:dyDescent="0.2">
      <c r="A25" s="6" t="s">
        <v>185</v>
      </c>
      <c r="B25" s="8" t="s">
        <v>144</v>
      </c>
      <c r="C25" s="8" t="s">
        <v>157</v>
      </c>
      <c r="D25" s="122">
        <f>прилож4!G211</f>
        <v>250797.06400000001</v>
      </c>
      <c r="E25" s="122">
        <f>прилож4!H211</f>
        <v>226124.35400000002</v>
      </c>
    </row>
    <row r="26" spans="1:5" x14ac:dyDescent="0.2">
      <c r="A26" s="6" t="s">
        <v>152</v>
      </c>
      <c r="B26" s="8" t="s">
        <v>144</v>
      </c>
      <c r="C26" s="7">
        <v>12</v>
      </c>
      <c r="D26" s="122">
        <f>прилож4!G246</f>
        <v>1050</v>
      </c>
      <c r="E26" s="122">
        <f>прилож4!H246</f>
        <v>1050</v>
      </c>
    </row>
    <row r="27" spans="1:5" ht="18.75" customHeight="1" x14ac:dyDescent="0.2">
      <c r="A27" s="61" t="s">
        <v>255</v>
      </c>
      <c r="B27" s="5" t="s">
        <v>212</v>
      </c>
      <c r="C27" s="5" t="s">
        <v>137</v>
      </c>
      <c r="D27" s="121">
        <f>SUM(D28:D32)</f>
        <v>181542.88300000003</v>
      </c>
      <c r="E27" s="121">
        <f>SUM(E28:E32)</f>
        <v>141756.11800000002</v>
      </c>
    </row>
    <row r="28" spans="1:5" ht="15" customHeight="1" x14ac:dyDescent="0.2">
      <c r="A28" s="63" t="s">
        <v>254</v>
      </c>
      <c r="B28" s="8" t="s">
        <v>212</v>
      </c>
      <c r="C28" s="8" t="s">
        <v>136</v>
      </c>
      <c r="D28" s="125">
        <f>прилож4!G261</f>
        <v>12351.272000000001</v>
      </c>
      <c r="E28" s="125">
        <f>прилож4!H261</f>
        <v>10000.112000000001</v>
      </c>
    </row>
    <row r="29" spans="1:5" ht="15" customHeight="1" x14ac:dyDescent="0.2">
      <c r="A29" s="6" t="s">
        <v>264</v>
      </c>
      <c r="B29" s="8" t="s">
        <v>212</v>
      </c>
      <c r="C29" s="8" t="s">
        <v>150</v>
      </c>
      <c r="D29" s="122">
        <f>прилож4!G283</f>
        <v>152742.81500000003</v>
      </c>
      <c r="E29" s="122">
        <f>прилож4!H283</f>
        <v>117223.74800000001</v>
      </c>
    </row>
    <row r="30" spans="1:5" ht="15" customHeight="1" x14ac:dyDescent="0.2">
      <c r="A30" s="6" t="s">
        <v>127</v>
      </c>
      <c r="B30" s="8" t="s">
        <v>212</v>
      </c>
      <c r="C30" s="8" t="s">
        <v>142</v>
      </c>
      <c r="D30" s="122">
        <f>прилож4!G354</f>
        <v>7230</v>
      </c>
      <c r="E30" s="122">
        <f>прилож4!H354</f>
        <v>5360.1329999999998</v>
      </c>
    </row>
    <row r="31" spans="1:5" ht="27" hidden="1" customHeight="1" x14ac:dyDescent="0.2">
      <c r="A31" s="6" t="s">
        <v>48</v>
      </c>
      <c r="B31" s="8" t="s">
        <v>212</v>
      </c>
      <c r="C31" s="8" t="s">
        <v>144</v>
      </c>
      <c r="D31" s="122"/>
      <c r="E31" s="122"/>
    </row>
    <row r="32" spans="1:5" ht="18" customHeight="1" x14ac:dyDescent="0.2">
      <c r="A32" s="70" t="s">
        <v>260</v>
      </c>
      <c r="B32" s="8" t="s">
        <v>212</v>
      </c>
      <c r="C32" s="8" t="s">
        <v>212</v>
      </c>
      <c r="D32" s="122">
        <f>прилож4!G380</f>
        <v>9218.7960000000003</v>
      </c>
      <c r="E32" s="122">
        <f>прилож4!H380</f>
        <v>9172.1250000000018</v>
      </c>
    </row>
    <row r="33" spans="1:5" ht="16.5" customHeight="1" x14ac:dyDescent="0.2">
      <c r="A33" s="4" t="s">
        <v>153</v>
      </c>
      <c r="B33" s="5" t="s">
        <v>147</v>
      </c>
      <c r="C33" s="5" t="s">
        <v>137</v>
      </c>
      <c r="D33" s="121">
        <f>D34+D35+D36+D37+D38</f>
        <v>2831765.554</v>
      </c>
      <c r="E33" s="121">
        <f>E34+E35+E36+E37+E38</f>
        <v>2828406.8119999995</v>
      </c>
    </row>
    <row r="34" spans="1:5" x14ac:dyDescent="0.2">
      <c r="A34" s="6" t="s">
        <v>154</v>
      </c>
      <c r="B34" s="8" t="s">
        <v>147</v>
      </c>
      <c r="C34" s="8" t="s">
        <v>136</v>
      </c>
      <c r="D34" s="122">
        <f>прилож4!G450</f>
        <v>645170.12899999996</v>
      </c>
      <c r="E34" s="122">
        <f>прилож4!H450</f>
        <v>644230.277</v>
      </c>
    </row>
    <row r="35" spans="1:5" x14ac:dyDescent="0.2">
      <c r="A35" s="6" t="s">
        <v>155</v>
      </c>
      <c r="B35" s="8" t="s">
        <v>147</v>
      </c>
      <c r="C35" s="8" t="s">
        <v>150</v>
      </c>
      <c r="D35" s="122">
        <f>прилож4!G489</f>
        <v>2071091.1949999998</v>
      </c>
      <c r="E35" s="122">
        <f>прилож4!H489</f>
        <v>2068672.3049999997</v>
      </c>
    </row>
    <row r="36" spans="1:5" ht="17.25" customHeight="1" x14ac:dyDescent="0.2">
      <c r="A36" s="6" t="s">
        <v>372</v>
      </c>
      <c r="B36" s="8" t="s">
        <v>147</v>
      </c>
      <c r="C36" s="8" t="s">
        <v>142</v>
      </c>
      <c r="D36" s="122">
        <f>прилож4!G565+прилож4!G661</f>
        <v>83053.241000000009</v>
      </c>
      <c r="E36" s="122">
        <f>прилож4!H565+прилож4!H661</f>
        <v>83053.241000000009</v>
      </c>
    </row>
    <row r="37" spans="1:5" ht="15.75" customHeight="1" x14ac:dyDescent="0.2">
      <c r="A37" s="6" t="s">
        <v>87</v>
      </c>
      <c r="B37" s="8" t="s">
        <v>147</v>
      </c>
      <c r="C37" s="8" t="s">
        <v>147</v>
      </c>
      <c r="D37" s="122">
        <f>прилож4!G677</f>
        <v>100</v>
      </c>
      <c r="E37" s="122">
        <f>прилож4!H677</f>
        <v>100</v>
      </c>
    </row>
    <row r="38" spans="1:5" ht="15" customHeight="1" x14ac:dyDescent="0.2">
      <c r="A38" s="6" t="s">
        <v>156</v>
      </c>
      <c r="B38" s="8" t="s">
        <v>147</v>
      </c>
      <c r="C38" s="8" t="s">
        <v>157</v>
      </c>
      <c r="D38" s="122">
        <f>прилож4!G590</f>
        <v>32350.988999999998</v>
      </c>
      <c r="E38" s="122">
        <f>прилож4!H590</f>
        <v>32350.988999999998</v>
      </c>
    </row>
    <row r="39" spans="1:5" ht="16.5" customHeight="1" x14ac:dyDescent="0.2">
      <c r="A39" s="4" t="s">
        <v>182</v>
      </c>
      <c r="B39" s="5" t="s">
        <v>158</v>
      </c>
      <c r="C39" s="5" t="s">
        <v>137</v>
      </c>
      <c r="D39" s="121">
        <f>D40+D41</f>
        <v>44716.259999999995</v>
      </c>
      <c r="E39" s="121">
        <f>E40+E41</f>
        <v>44716.25</v>
      </c>
    </row>
    <row r="40" spans="1:5" ht="15.75" customHeight="1" x14ac:dyDescent="0.2">
      <c r="A40" s="6" t="s">
        <v>159</v>
      </c>
      <c r="B40" s="8" t="s">
        <v>158</v>
      </c>
      <c r="C40" s="8" t="s">
        <v>136</v>
      </c>
      <c r="D40" s="122">
        <f>прилож4!G684</f>
        <v>33198.235000000001</v>
      </c>
      <c r="E40" s="122">
        <f>прилож4!H684</f>
        <v>33198.224999999999</v>
      </c>
    </row>
    <row r="41" spans="1:5" ht="15.75" customHeight="1" x14ac:dyDescent="0.2">
      <c r="A41" s="6" t="s">
        <v>183</v>
      </c>
      <c r="B41" s="8" t="s">
        <v>158</v>
      </c>
      <c r="C41" s="8" t="s">
        <v>144</v>
      </c>
      <c r="D41" s="122">
        <f>прилож4!G735</f>
        <v>11518.024999999998</v>
      </c>
      <c r="E41" s="122">
        <f>прилож4!H735</f>
        <v>11518.024999999998</v>
      </c>
    </row>
    <row r="42" spans="1:5" ht="18.75" customHeight="1" x14ac:dyDescent="0.2">
      <c r="A42" s="4" t="s">
        <v>161</v>
      </c>
      <c r="B42" s="9">
        <v>10</v>
      </c>
      <c r="C42" s="5" t="s">
        <v>137</v>
      </c>
      <c r="D42" s="121">
        <f>SUM(D43:D45)</f>
        <v>229015.98200000002</v>
      </c>
      <c r="E42" s="121">
        <f>SUM(E43:E45)</f>
        <v>221690.79200000002</v>
      </c>
    </row>
    <row r="43" spans="1:5" ht="15.75" customHeight="1" x14ac:dyDescent="0.2">
      <c r="A43" s="6" t="s">
        <v>162</v>
      </c>
      <c r="B43" s="7">
        <v>10</v>
      </c>
      <c r="C43" s="8" t="s">
        <v>136</v>
      </c>
      <c r="D43" s="122">
        <f>прилож4!G396</f>
        <v>3107.8359999999998</v>
      </c>
      <c r="E43" s="122">
        <f>прилож4!H396</f>
        <v>3101.9319999999998</v>
      </c>
    </row>
    <row r="44" spans="1:5" ht="15.75" customHeight="1" x14ac:dyDescent="0.2">
      <c r="A44" s="6" t="s">
        <v>419</v>
      </c>
      <c r="B44" s="7">
        <v>10</v>
      </c>
      <c r="C44" s="8" t="s">
        <v>142</v>
      </c>
      <c r="D44" s="122">
        <f>прилож4!G641+прилож4!G402</f>
        <v>24608.27</v>
      </c>
      <c r="E44" s="122">
        <f>прилож4!H641+прилож4!H402</f>
        <v>20453.601999999999</v>
      </c>
    </row>
    <row r="45" spans="1:5" ht="15.75" customHeight="1" x14ac:dyDescent="0.2">
      <c r="A45" s="6" t="s">
        <v>178</v>
      </c>
      <c r="B45" s="7">
        <v>10</v>
      </c>
      <c r="C45" s="8" t="s">
        <v>144</v>
      </c>
      <c r="D45" s="122">
        <f>прилож4!G647+прилож4!G416+прилож4!G766</f>
        <v>201299.87600000002</v>
      </c>
      <c r="E45" s="122">
        <f>прилож4!H647+прилож4!H416+прилож4!H766</f>
        <v>198135.258</v>
      </c>
    </row>
    <row r="46" spans="1:5" ht="16.5" customHeight="1" x14ac:dyDescent="0.2">
      <c r="A46" s="4" t="s">
        <v>160</v>
      </c>
      <c r="B46" s="9">
        <v>11</v>
      </c>
      <c r="C46" s="5" t="s">
        <v>137</v>
      </c>
      <c r="D46" s="121">
        <f>D47+D48</f>
        <v>75142.31</v>
      </c>
      <c r="E46" s="121">
        <f>E47+E48</f>
        <v>71902.478999999992</v>
      </c>
    </row>
    <row r="47" spans="1:5" ht="15.75" customHeight="1" x14ac:dyDescent="0.2">
      <c r="A47" s="6" t="s">
        <v>187</v>
      </c>
      <c r="B47" s="7">
        <v>11</v>
      </c>
      <c r="C47" s="8" t="s">
        <v>150</v>
      </c>
      <c r="D47" s="122">
        <f>прилож4!G775</f>
        <v>56469.152000000002</v>
      </c>
      <c r="E47" s="122">
        <f>прилож4!H775</f>
        <v>53229.320999999996</v>
      </c>
    </row>
    <row r="48" spans="1:5" ht="15.75" customHeight="1" x14ac:dyDescent="0.2">
      <c r="A48" s="6" t="s">
        <v>491</v>
      </c>
      <c r="B48" s="7">
        <v>11</v>
      </c>
      <c r="C48" s="8" t="s">
        <v>142</v>
      </c>
      <c r="D48" s="122">
        <f>прилож4!G817</f>
        <v>18673.157999999999</v>
      </c>
      <c r="E48" s="122">
        <f>прилож4!H817</f>
        <v>18673.157999999999</v>
      </c>
    </row>
    <row r="49" spans="1:5" ht="15.75" customHeight="1" x14ac:dyDescent="0.2">
      <c r="A49" s="101" t="s">
        <v>366</v>
      </c>
      <c r="B49" s="9">
        <v>12</v>
      </c>
      <c r="C49" s="5" t="s">
        <v>137</v>
      </c>
      <c r="D49" s="121">
        <f>D50</f>
        <v>2880</v>
      </c>
      <c r="E49" s="121">
        <f>E50</f>
        <v>2880</v>
      </c>
    </row>
    <row r="50" spans="1:5" ht="17.25" customHeight="1" x14ac:dyDescent="0.2">
      <c r="A50" s="49" t="s">
        <v>367</v>
      </c>
      <c r="B50" s="7">
        <v>12</v>
      </c>
      <c r="C50" s="8" t="s">
        <v>150</v>
      </c>
      <c r="D50" s="122">
        <f>прилож4!G442</f>
        <v>2880</v>
      </c>
      <c r="E50" s="122">
        <f>прилож4!H442</f>
        <v>2880</v>
      </c>
    </row>
    <row r="51" spans="1:5" s="20" customFormat="1" ht="27" customHeight="1" x14ac:dyDescent="0.2">
      <c r="A51" s="40" t="s">
        <v>81</v>
      </c>
      <c r="B51" s="9">
        <v>14</v>
      </c>
      <c r="C51" s="5" t="s">
        <v>137</v>
      </c>
      <c r="D51" s="123">
        <f>D52+D53</f>
        <v>43290.9</v>
      </c>
      <c r="E51" s="123">
        <f>E52+E53</f>
        <v>43290.9</v>
      </c>
    </row>
    <row r="52" spans="1:5" ht="25.5" x14ac:dyDescent="0.2">
      <c r="A52" s="6" t="s">
        <v>184</v>
      </c>
      <c r="B52" s="7">
        <v>14</v>
      </c>
      <c r="C52" s="8" t="s">
        <v>136</v>
      </c>
      <c r="D52" s="122">
        <f>прилож4!G886</f>
        <v>43290.9</v>
      </c>
      <c r="E52" s="122">
        <f>прилож4!H886</f>
        <v>43290.9</v>
      </c>
    </row>
    <row r="53" spans="1:5" ht="19.5" hidden="1" customHeight="1" x14ac:dyDescent="0.2">
      <c r="A53" s="2" t="s">
        <v>100</v>
      </c>
      <c r="B53" s="7">
        <v>14</v>
      </c>
      <c r="C53" s="8" t="s">
        <v>142</v>
      </c>
      <c r="D53" s="122">
        <f>прилож4!G895</f>
        <v>0</v>
      </c>
      <c r="E53" s="122"/>
    </row>
    <row r="54" spans="1:5" ht="18.75" hidden="1" customHeight="1" x14ac:dyDescent="0.2">
      <c r="A54" s="101" t="s">
        <v>371</v>
      </c>
      <c r="B54" s="7"/>
      <c r="C54" s="8"/>
      <c r="D54" s="122"/>
      <c r="E54" s="111" t="e">
        <f>прилож4!#REF!</f>
        <v>#REF!</v>
      </c>
    </row>
    <row r="55" spans="1:5" ht="19.5" customHeight="1" x14ac:dyDescent="0.2">
      <c r="A55" s="10" t="s">
        <v>163</v>
      </c>
      <c r="B55" s="11"/>
      <c r="C55" s="11"/>
      <c r="D55" s="123">
        <f>D8+D17+D21+D27+D33+D39+D42+D46+D49+D51</f>
        <v>3843009.3239999996</v>
      </c>
      <c r="E55" s="123">
        <f>E8+E17+E21+E27+E33+E39+E42+E46+E49+E51</f>
        <v>3759196.1419999991</v>
      </c>
    </row>
    <row r="56" spans="1:5" ht="18" customHeight="1" x14ac:dyDescent="0.2">
      <c r="A56" s="10" t="s">
        <v>188</v>
      </c>
      <c r="B56" s="12"/>
      <c r="C56" s="12"/>
      <c r="D56" s="116">
        <f>прилож4!G903</f>
        <v>-58368.976999999999</v>
      </c>
      <c r="E56" s="116">
        <f>прилож4!H903</f>
        <v>31429.421999999999</v>
      </c>
    </row>
  </sheetData>
  <mergeCells count="1">
    <mergeCell ref="A3:E3"/>
  </mergeCells>
  <phoneticPr fontId="0" type="noConversion"/>
  <pageMargins left="0.52" right="0.24" top="0.27" bottom="0.25" header="0.27" footer="0.2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прилож4</vt:lpstr>
      <vt:lpstr>прил5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Svetlana</cp:lastModifiedBy>
  <cp:lastPrinted>2024-04-03T05:46:43Z</cp:lastPrinted>
  <dcterms:created xsi:type="dcterms:W3CDTF">1996-10-14T23:33:28Z</dcterms:created>
  <dcterms:modified xsi:type="dcterms:W3CDTF">2024-04-11T01:34:50Z</dcterms:modified>
</cp:coreProperties>
</file>